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rinterSettings/printerSettings2.bin" ContentType="application/vnd.openxmlformats-officedocument.spreadsheetml.printerSettings"/>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3.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4.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Ex1.xml" ContentType="application/vnd.ms-office.chartex+xml"/>
  <Override PartName="/xl/charts/style1.xml" ContentType="application/vnd.ms-office.chartstyle+xml"/>
  <Override PartName="/xl/charts/colors1.xml" ContentType="application/vnd.ms-office.chartcolorstyle+xml"/>
  <Override PartName="/xl/printerSettings/printerSettings5.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6.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printerSettings/printerSettings7.bin" ContentType="application/vnd.openxmlformats-officedocument.spreadsheetml.printerSettings"/>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E3E33F7F-64C5-40C3-894A-058D6179871A}" xr6:coauthVersionLast="46" xr6:coauthVersionMax="46" xr10:uidLastSave="{00000000-0000-0000-0000-000000000000}"/>
  <bookViews>
    <workbookView xWindow="-120" yWindow="-120" windowWidth="29040" windowHeight="17640" tabRatio="743" firstSheet="1" activeTab="5"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1" sheetId="31" r:id="rId12"/>
    <sheet name="Daily_Previous" sheetId="34" r:id="rId13"/>
    <sheet name="Daily_Avg" sheetId="36" r:id="rId14"/>
    <sheet name="15-min" sheetId="29" r:id="rId15"/>
  </sheets>
  <definedNames>
    <definedName name="_xlchart.v1.0" hidden="1">Daily_2021!$B$4:$B$368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62" i="23" l="1"/>
  <c r="N261" i="23"/>
  <c r="F571" i="14" l="1"/>
  <c r="F570" i="14"/>
  <c r="F569" i="14"/>
  <c r="F568" i="14"/>
  <c r="E115" i="18"/>
  <c r="F115" i="18" s="1"/>
  <c r="F72" i="18"/>
  <c r="E72" i="18"/>
  <c r="E71" i="18"/>
  <c r="F71" i="18" s="1"/>
  <c r="P50" i="18"/>
  <c r="P49" i="18"/>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D72" i="18" l="1"/>
  <c r="C72" i="18"/>
  <c r="C71" i="18"/>
  <c r="D71" i="18" s="1"/>
  <c r="D115" i="18"/>
  <c r="C115" i="18"/>
  <c r="B115" i="18"/>
  <c r="F567" i="14" l="1"/>
  <c r="Q19" i="18"/>
  <c r="B72" i="18"/>
  <c r="B71" i="18"/>
  <c r="C578" i="14"/>
  <c r="C577" i="14"/>
  <c r="C576" i="14"/>
  <c r="C575" i="14"/>
  <c r="C574" i="14"/>
  <c r="C573" i="14"/>
  <c r="C572" i="14"/>
  <c r="C571" i="14"/>
  <c r="C570" i="14"/>
  <c r="C569" i="14"/>
  <c r="C568" i="14"/>
  <c r="C567" i="14"/>
  <c r="A6474" i="34"/>
  <c r="A6475" i="34" s="1"/>
  <c r="A6476" i="34" s="1"/>
  <c r="A6477" i="34" s="1"/>
  <c r="A6478" i="34" s="1"/>
  <c r="A6479" i="34" s="1"/>
  <c r="A6480" i="34" s="1"/>
  <c r="A6481" i="34" s="1"/>
  <c r="A6482" i="34" s="1"/>
  <c r="A6483" i="34" s="1"/>
  <c r="A6484" i="34" s="1"/>
  <c r="A6485" i="34" s="1"/>
  <c r="A6486" i="34" s="1"/>
  <c r="A6487" i="34" s="1"/>
  <c r="A6488" i="34" s="1"/>
  <c r="A6489" i="34" s="1"/>
  <c r="A6490" i="34" s="1"/>
  <c r="A6491" i="34" s="1"/>
  <c r="A6492" i="34" s="1"/>
  <c r="A6493" i="34" s="1"/>
  <c r="A6494" i="34" s="1"/>
  <c r="A6495" i="34" s="1"/>
  <c r="A6496" i="34" s="1"/>
  <c r="A6497" i="34" s="1"/>
  <c r="A6498" i="34" s="1"/>
  <c r="A6499" i="34" s="1"/>
  <c r="A6500" i="34" s="1"/>
  <c r="A6501" i="34" s="1"/>
  <c r="A6502" i="34" s="1"/>
  <c r="A6503" i="34" s="1"/>
  <c r="A6504" i="34" s="1"/>
  <c r="A6505" i="34" s="1"/>
  <c r="A6506" i="34" s="1"/>
  <c r="A6507" i="34" s="1"/>
  <c r="A6508" i="34" s="1"/>
  <c r="A6509" i="34" s="1"/>
  <c r="A6510" i="34" s="1"/>
  <c r="A6511" i="34" s="1"/>
  <c r="A6512" i="34" s="1"/>
  <c r="A6513" i="34" s="1"/>
  <c r="A6514" i="34" s="1"/>
  <c r="A6515" i="34" s="1"/>
  <c r="A6516" i="34" s="1"/>
  <c r="A6517" i="34" s="1"/>
  <c r="A6518" i="34" s="1"/>
  <c r="A6519" i="34" s="1"/>
  <c r="A6520" i="34" s="1"/>
  <c r="A6521" i="34" s="1"/>
  <c r="A6522" i="34" s="1"/>
  <c r="A6523" i="34" s="1"/>
  <c r="A6524" i="34" s="1"/>
  <c r="A6525" i="34" s="1"/>
  <c r="A6526" i="34" s="1"/>
  <c r="A6527" i="34" s="1"/>
  <c r="A6528" i="34" s="1"/>
  <c r="A6529" i="34" s="1"/>
  <c r="A6530" i="34" s="1"/>
  <c r="A6531" i="34" s="1"/>
  <c r="A6532" i="34" s="1"/>
  <c r="A6533" i="34" s="1"/>
  <c r="A6534" i="34" s="1"/>
  <c r="A6535" i="34" s="1"/>
  <c r="A6536" i="34" s="1"/>
  <c r="A6537" i="34" s="1"/>
  <c r="A6538" i="34" s="1"/>
  <c r="A6539" i="34" s="1"/>
  <c r="A6540" i="34" s="1"/>
  <c r="A6541" i="34" s="1"/>
  <c r="A6542" i="34" s="1"/>
  <c r="A6543" i="34" s="1"/>
  <c r="A6544" i="34" s="1"/>
  <c r="A6545" i="34" s="1"/>
  <c r="A6546" i="34" s="1"/>
  <c r="A6547" i="34" s="1"/>
  <c r="A6548" i="34" s="1"/>
  <c r="A6549" i="34" s="1"/>
  <c r="A6550" i="34" s="1"/>
  <c r="A6551" i="34" s="1"/>
  <c r="A6552" i="34" s="1"/>
  <c r="A6553" i="34" s="1"/>
  <c r="A6554" i="34" s="1"/>
  <c r="A6555" i="34" s="1"/>
  <c r="A6556" i="34" s="1"/>
  <c r="A6557" i="34" s="1"/>
  <c r="A6558" i="34" s="1"/>
  <c r="A6559" i="34" s="1"/>
  <c r="A6560" i="34" s="1"/>
  <c r="A6561" i="34" s="1"/>
  <c r="A6562" i="34" s="1"/>
  <c r="A6563" i="34" s="1"/>
  <c r="A6564" i="34" s="1"/>
  <c r="A6565" i="34" s="1"/>
  <c r="A6566" i="34" s="1"/>
  <c r="A6567" i="34" s="1"/>
  <c r="A6568" i="34" s="1"/>
  <c r="A6569" i="34" s="1"/>
  <c r="A6570" i="34" s="1"/>
  <c r="A6571" i="34" s="1"/>
  <c r="A6572" i="34" s="1"/>
  <c r="A6573" i="34" s="1"/>
  <c r="A6574" i="34" s="1"/>
  <c r="A6575" i="34" s="1"/>
  <c r="A6576" i="34" s="1"/>
  <c r="A6577" i="34" s="1"/>
  <c r="A6578" i="34" s="1"/>
  <c r="A6579" i="34" s="1"/>
  <c r="A6580" i="34" s="1"/>
  <c r="A6581" i="34" s="1"/>
  <c r="A6582" i="34" s="1"/>
  <c r="A6583" i="34" s="1"/>
  <c r="A6584" i="34" s="1"/>
  <c r="A6585" i="34" s="1"/>
  <c r="A6586" i="34" s="1"/>
  <c r="A6587" i="34" s="1"/>
  <c r="A6588" i="34" s="1"/>
  <c r="A6589" i="34" s="1"/>
  <c r="A6590" i="34" s="1"/>
  <c r="A6591" i="34" s="1"/>
  <c r="A6592" i="34" s="1"/>
  <c r="A6593" i="34" s="1"/>
  <c r="A6594" i="34" s="1"/>
  <c r="A6595" i="34" s="1"/>
  <c r="A6596" i="34" s="1"/>
  <c r="A6597" i="34" s="1"/>
  <c r="A6598" i="34" s="1"/>
  <c r="A6599" i="34" s="1"/>
  <c r="A6600" i="34" s="1"/>
  <c r="A6601" i="34" s="1"/>
  <c r="A6602" i="34" s="1"/>
  <c r="A6603" i="34" s="1"/>
  <c r="A6604" i="34" s="1"/>
  <c r="A6605" i="34" s="1"/>
  <c r="A6606" i="34" s="1"/>
  <c r="A6607" i="34" s="1"/>
  <c r="A6608" i="34" s="1"/>
  <c r="A6609" i="34" s="1"/>
  <c r="A6610" i="34" s="1"/>
  <c r="A6611" i="34" s="1"/>
  <c r="A6612" i="34" s="1"/>
  <c r="A6613" i="34" s="1"/>
  <c r="A6614" i="34" s="1"/>
  <c r="A6615" i="34" s="1"/>
  <c r="A6616" i="34" s="1"/>
  <c r="A6617" i="34" s="1"/>
  <c r="A6618" i="34" s="1"/>
  <c r="A6619" i="34" s="1"/>
  <c r="A6620" i="34" s="1"/>
  <c r="A6621" i="34" s="1"/>
  <c r="A6622" i="34" s="1"/>
  <c r="A6623" i="34" s="1"/>
  <c r="A6624" i="34" s="1"/>
  <c r="A6625" i="34" s="1"/>
  <c r="A6626" i="34" s="1"/>
  <c r="A6627" i="34" s="1"/>
  <c r="A6628" i="34" s="1"/>
  <c r="A6629" i="34" s="1"/>
  <c r="A6630" i="34" s="1"/>
  <c r="A6631" i="34" s="1"/>
  <c r="A6632" i="34" s="1"/>
  <c r="A6633" i="34" s="1"/>
  <c r="A6634" i="34" s="1"/>
  <c r="A6635" i="34" s="1"/>
  <c r="A6636" i="34" s="1"/>
  <c r="A6637" i="34" s="1"/>
  <c r="A6638" i="34" s="1"/>
  <c r="A6639" i="34" s="1"/>
  <c r="A6640" i="34" s="1"/>
  <c r="A6641" i="34" s="1"/>
  <c r="A6642" i="34" s="1"/>
  <c r="A6643" i="34" s="1"/>
  <c r="A6644" i="34" s="1"/>
  <c r="A6645" i="34" s="1"/>
  <c r="A6646" i="34" s="1"/>
  <c r="A6647" i="34" s="1"/>
  <c r="A6648" i="34" s="1"/>
  <c r="A6649" i="34" s="1"/>
  <c r="A6650" i="34" s="1"/>
  <c r="A6651" i="34" s="1"/>
  <c r="A6652" i="34" s="1"/>
  <c r="A6653" i="34" s="1"/>
  <c r="A6654" i="34" s="1"/>
  <c r="A6655" i="34" s="1"/>
  <c r="A6656" i="34" s="1"/>
  <c r="A6657" i="34" s="1"/>
  <c r="A6658" i="34" s="1"/>
  <c r="A6659" i="34" s="1"/>
  <c r="A6660" i="34" s="1"/>
  <c r="A6661" i="34" s="1"/>
  <c r="A6662" i="34" s="1"/>
  <c r="A6663" i="34" s="1"/>
  <c r="A6664" i="34" s="1"/>
  <c r="A6665" i="34" s="1"/>
  <c r="A6666" i="34" s="1"/>
  <c r="A6667" i="34" s="1"/>
  <c r="A6668" i="34" s="1"/>
  <c r="A6669" i="34" s="1"/>
  <c r="A6670" i="34" s="1"/>
  <c r="A6671" i="34" s="1"/>
  <c r="A6672" i="34" s="1"/>
  <c r="A6673" i="34" s="1"/>
  <c r="A6674" i="34" s="1"/>
  <c r="A6675" i="34" s="1"/>
  <c r="A6676" i="34" s="1"/>
  <c r="A6677" i="34" s="1"/>
  <c r="A6678" i="34" s="1"/>
  <c r="A6679" i="34" s="1"/>
  <c r="A6680" i="34" s="1"/>
  <c r="A6681" i="34" s="1"/>
  <c r="A6682" i="34" s="1"/>
  <c r="A6683" i="34" s="1"/>
  <c r="A6684" i="34" s="1"/>
  <c r="A6685" i="34" s="1"/>
  <c r="A6686" i="34" s="1"/>
  <c r="A6687" i="34" s="1"/>
  <c r="A6688" i="34" s="1"/>
  <c r="A6689" i="34" s="1"/>
  <c r="A6690" i="34" s="1"/>
  <c r="A6691" i="34" s="1"/>
  <c r="A6692" i="34" s="1"/>
  <c r="A6693" i="34" s="1"/>
  <c r="A6694" i="34" s="1"/>
  <c r="A6695" i="34" s="1"/>
  <c r="A6696" i="34" s="1"/>
  <c r="A6697" i="34" s="1"/>
  <c r="A6698" i="34" s="1"/>
  <c r="A6699" i="34" s="1"/>
  <c r="A6700" i="34" s="1"/>
  <c r="A6701" i="34" s="1"/>
  <c r="A6702" i="34" s="1"/>
  <c r="A6703" i="34" s="1"/>
  <c r="A6704" i="34" s="1"/>
  <c r="A6705" i="34" s="1"/>
  <c r="A6706" i="34" s="1"/>
  <c r="A6707" i="34" s="1"/>
  <c r="A6708" i="34" s="1"/>
  <c r="A6709" i="34" s="1"/>
  <c r="A6710" i="34" s="1"/>
  <c r="A6711" i="34" s="1"/>
  <c r="A6712" i="34" s="1"/>
  <c r="A6713" i="34" s="1"/>
  <c r="A6714" i="34" s="1"/>
  <c r="A6715" i="34" s="1"/>
  <c r="A6716" i="34" s="1"/>
  <c r="A6717" i="34" s="1"/>
  <c r="A6718" i="34" s="1"/>
  <c r="A6719" i="34" s="1"/>
  <c r="A6720" i="34" s="1"/>
  <c r="A6721" i="34" s="1"/>
  <c r="A6722" i="34" s="1"/>
  <c r="A6723" i="34" s="1"/>
  <c r="A6724" i="34" s="1"/>
  <c r="A6725" i="34" s="1"/>
  <c r="A6726" i="34" s="1"/>
  <c r="A6727" i="34" s="1"/>
  <c r="A6728" i="34" s="1"/>
  <c r="A6729" i="34" s="1"/>
  <c r="A6730" i="34" s="1"/>
  <c r="A6731" i="34" s="1"/>
  <c r="A6732" i="34" s="1"/>
  <c r="A6733" i="34" s="1"/>
  <c r="A6734" i="34" s="1"/>
  <c r="A6735" i="34" s="1"/>
  <c r="A6736" i="34" s="1"/>
  <c r="A6737" i="34" s="1"/>
  <c r="A6738" i="34" s="1"/>
  <c r="A6739" i="34" s="1"/>
  <c r="A6740" i="34" s="1"/>
  <c r="A6741" i="34" s="1"/>
  <c r="A6742" i="34" s="1"/>
  <c r="A6743" i="34" s="1"/>
  <c r="A6744" i="34" s="1"/>
  <c r="A6745" i="34" s="1"/>
  <c r="A6746" i="34" s="1"/>
  <c r="A6747" i="34" s="1"/>
  <c r="A6748" i="34" s="1"/>
  <c r="A6749" i="34" s="1"/>
  <c r="A6750" i="34" s="1"/>
  <c r="A6751" i="34" s="1"/>
  <c r="A6752" i="34" s="1"/>
  <c r="A6753" i="34" s="1"/>
  <c r="A6754" i="34" s="1"/>
  <c r="A6755" i="34" s="1"/>
  <c r="A6756" i="34" s="1"/>
  <c r="A6757" i="34" s="1"/>
  <c r="A6758" i="34" s="1"/>
  <c r="A6759" i="34" s="1"/>
  <c r="A6760" i="34" s="1"/>
  <c r="A6761" i="34" s="1"/>
  <c r="A6762" i="34" s="1"/>
  <c r="A6763" i="34" s="1"/>
  <c r="A6764" i="34" s="1"/>
  <c r="A6765" i="34" s="1"/>
  <c r="A6766" i="34" s="1"/>
  <c r="A6767" i="34" s="1"/>
  <c r="A6768" i="34" s="1"/>
  <c r="A6769" i="34" s="1"/>
  <c r="A6770" i="34" s="1"/>
  <c r="A6771" i="34" s="1"/>
  <c r="A6772" i="34" s="1"/>
  <c r="A6773" i="34" s="1"/>
  <c r="A6774" i="34" s="1"/>
  <c r="A6775" i="34" s="1"/>
  <c r="A6776" i="34" s="1"/>
  <c r="A6777" i="34" s="1"/>
  <c r="A6778" i="34" s="1"/>
  <c r="A6779" i="34" s="1"/>
  <c r="A6780" i="34" s="1"/>
  <c r="A6781" i="34" s="1"/>
  <c r="A6782" i="34" s="1"/>
  <c r="A6783" i="34" s="1"/>
  <c r="A6784" i="34" s="1"/>
  <c r="A6785" i="34" s="1"/>
  <c r="A6786" i="34" s="1"/>
  <c r="A6787" i="34" s="1"/>
  <c r="A6788" i="34" s="1"/>
  <c r="A6789" i="34" s="1"/>
  <c r="A6790" i="34" s="1"/>
  <c r="A6791" i="34" s="1"/>
  <c r="A6792" i="34" s="1"/>
  <c r="A6793" i="34" s="1"/>
  <c r="A6794" i="34" s="1"/>
  <c r="A6795" i="34" s="1"/>
  <c r="A6796" i="34" s="1"/>
  <c r="A6797" i="34" s="1"/>
  <c r="A6798" i="34" s="1"/>
  <c r="A6799" i="34" s="1"/>
  <c r="A6800" i="34" s="1"/>
  <c r="A6801" i="34" s="1"/>
  <c r="A6802" i="34" s="1"/>
  <c r="A6803" i="34" s="1"/>
  <c r="A6804" i="34" s="1"/>
  <c r="A6805" i="34" s="1"/>
  <c r="A6806" i="34" s="1"/>
  <c r="A6807" i="34" s="1"/>
  <c r="A6808" i="34" s="1"/>
  <c r="A6809" i="34" s="1"/>
  <c r="A6810" i="34" s="1"/>
  <c r="A6811" i="34" s="1"/>
  <c r="A6812" i="34" s="1"/>
  <c r="A6813" i="34" s="1"/>
  <c r="A6814" i="34" s="1"/>
  <c r="A6815" i="34" s="1"/>
  <c r="A6816" i="34" s="1"/>
  <c r="A6817" i="34" s="1"/>
  <c r="A6818" i="34" s="1"/>
  <c r="A6819" i="34" s="1"/>
  <c r="A6820" i="34" s="1"/>
  <c r="A6821" i="34" s="1"/>
  <c r="A6822" i="34" s="1"/>
  <c r="A6823" i="34" s="1"/>
  <c r="A6824" i="34" s="1"/>
  <c r="A6825" i="34" s="1"/>
  <c r="A6826" i="34" s="1"/>
  <c r="A6827" i="34" s="1"/>
  <c r="A6828" i="34" s="1"/>
  <c r="A6829" i="34" s="1"/>
  <c r="A6830" i="34" s="1"/>
  <c r="A6831" i="34" s="1"/>
  <c r="A6832" i="34" s="1"/>
  <c r="A6833" i="34" s="1"/>
  <c r="A6834" i="34" s="1"/>
  <c r="A6835" i="34" s="1"/>
  <c r="A6836" i="34" s="1"/>
  <c r="A6837" i="34" s="1"/>
  <c r="A6838" i="34" s="1"/>
  <c r="Q7" i="18" l="1"/>
  <c r="Q23" i="18"/>
  <c r="Q35" i="18"/>
  <c r="Q36" i="18"/>
  <c r="Q11" i="18"/>
  <c r="Q15" i="18"/>
  <c r="Q27" i="18"/>
  <c r="Q31" i="18"/>
  <c r="Q39" i="18"/>
  <c r="Q43" i="18"/>
  <c r="Q47" i="18"/>
  <c r="Q4" i="18"/>
  <c r="Q8" i="18"/>
  <c r="Q12" i="18"/>
  <c r="Q16" i="18"/>
  <c r="Q20" i="18"/>
  <c r="Q24" i="18"/>
  <c r="Q28" i="18"/>
  <c r="Q32" i="18"/>
  <c r="Q40" i="18"/>
  <c r="Q44" i="18"/>
  <c r="Q48" i="18"/>
  <c r="Q5" i="18"/>
  <c r="Q9" i="18"/>
  <c r="Q13" i="18"/>
  <c r="Q17" i="18"/>
  <c r="Q21" i="18"/>
  <c r="Q25" i="18"/>
  <c r="Q29" i="18"/>
  <c r="Q33" i="18"/>
  <c r="Q37" i="18"/>
  <c r="Q41" i="18"/>
  <c r="Q45" i="18"/>
  <c r="Q49" i="18"/>
  <c r="Q6" i="18"/>
  <c r="Q10" i="18"/>
  <c r="Q14" i="18"/>
  <c r="Q18" i="18"/>
  <c r="Q22" i="18"/>
  <c r="Q26" i="18"/>
  <c r="Q30" i="18"/>
  <c r="Q34" i="18"/>
  <c r="Q38" i="18"/>
  <c r="Q42" i="18"/>
  <c r="Q46" i="18"/>
  <c r="Q50" i="18"/>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1" i="14"/>
  <c r="F400" i="14"/>
  <c r="F399" i="14"/>
  <c r="N88" i="21" l="1"/>
  <c r="O162" i="21"/>
  <c r="N162" i="21"/>
  <c r="N236" i="21"/>
  <c r="N155" i="23"/>
  <c r="O143" i="22"/>
  <c r="O142" i="22"/>
  <c r="O141" i="22"/>
  <c r="O140" i="22"/>
  <c r="O139" i="22"/>
  <c r="O138" i="22"/>
  <c r="O137" i="22"/>
  <c r="O136" i="22"/>
  <c r="O135" i="22"/>
  <c r="O134" i="22"/>
  <c r="O133" i="22"/>
  <c r="O132" i="22"/>
  <c r="O131" i="22"/>
  <c r="O130" i="22"/>
  <c r="O129" i="22"/>
  <c r="O128" i="22"/>
  <c r="N143" i="22"/>
  <c r="N142" i="22"/>
  <c r="N141" i="22"/>
  <c r="N140" i="22"/>
  <c r="N139" i="22"/>
  <c r="N138" i="22"/>
  <c r="N137" i="22"/>
  <c r="N136" i="22"/>
  <c r="N135" i="22"/>
  <c r="N134" i="22"/>
  <c r="N133" i="22"/>
  <c r="N132" i="22"/>
  <c r="N131" i="22"/>
  <c r="N130" i="22"/>
  <c r="N129" i="22"/>
  <c r="N128" i="22"/>
  <c r="O63" i="22"/>
  <c r="N63" i="22"/>
  <c r="O62" i="22"/>
  <c r="N62" i="22"/>
  <c r="O61" i="22"/>
  <c r="N61" i="22"/>
  <c r="O60" i="22"/>
  <c r="N60" i="22"/>
  <c r="O59" i="22"/>
  <c r="N59" i="22"/>
  <c r="O58" i="22"/>
  <c r="N58" i="22"/>
  <c r="O57" i="22"/>
  <c r="N57" i="22"/>
  <c r="O56" i="22"/>
  <c r="N56" i="22"/>
  <c r="O55" i="22"/>
  <c r="N55" i="22"/>
  <c r="O54" i="22"/>
  <c r="N54" i="22"/>
  <c r="O53" i="22"/>
  <c r="N53" i="22"/>
  <c r="O52" i="22"/>
  <c r="N52" i="22"/>
  <c r="O51" i="22"/>
  <c r="N51" i="22"/>
  <c r="O50" i="22"/>
  <c r="N50" i="22"/>
  <c r="O49" i="22"/>
  <c r="N49" i="22"/>
  <c r="N48" i="22"/>
  <c r="O48" i="22"/>
  <c r="N49" i="20"/>
  <c r="N87" i="20"/>
  <c r="O118" i="20"/>
  <c r="N118" i="20"/>
  <c r="N150" i="20"/>
  <c r="N21" i="19"/>
  <c r="N49" i="18"/>
  <c r="N97" i="18"/>
  <c r="N21" i="22"/>
  <c r="N103" i="22"/>
  <c r="N183" i="22"/>
  <c r="A6109" i="34" l="1"/>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N235" i="21" l="1"/>
  <c r="N117" i="20"/>
  <c r="N116" i="20"/>
  <c r="N115" i="20"/>
  <c r="N114" i="20"/>
  <c r="N113" i="20"/>
  <c r="N112" i="20"/>
  <c r="N111" i="20"/>
  <c r="N110" i="20"/>
  <c r="N109" i="20"/>
  <c r="N149" i="20"/>
  <c r="O117" i="20"/>
  <c r="N86" i="20"/>
  <c r="N48" i="20"/>
  <c r="N135" i="20" l="1"/>
  <c r="N131" i="20"/>
  <c r="N128" i="20"/>
  <c r="N134" i="20"/>
  <c r="N129" i="20"/>
  <c r="N133" i="20"/>
  <c r="N132" i="20"/>
  <c r="N154" i="23"/>
  <c r="N234" i="21"/>
  <c r="N233" i="21"/>
  <c r="N232" i="21"/>
  <c r="N231" i="21"/>
  <c r="N230" i="21"/>
  <c r="N229" i="21"/>
  <c r="N228" i="21"/>
  <c r="N227" i="21"/>
  <c r="N226" i="21"/>
  <c r="N225" i="21"/>
  <c r="N224" i="21"/>
  <c r="N223" i="21"/>
  <c r="N222" i="21"/>
  <c r="N221" i="21"/>
  <c r="N207" i="21"/>
  <c r="N206" i="21"/>
  <c r="N205" i="21"/>
  <c r="N204" i="21"/>
  <c r="N203" i="21"/>
  <c r="N202" i="21"/>
  <c r="N201" i="21"/>
  <c r="N200" i="21"/>
  <c r="N199" i="21"/>
  <c r="N198" i="21"/>
  <c r="N197" i="21"/>
  <c r="N196" i="21"/>
  <c r="N195" i="21"/>
  <c r="N194" i="21"/>
  <c r="N193" i="21"/>
  <c r="N192" i="21"/>
  <c r="N191" i="21"/>
  <c r="N190" i="21"/>
  <c r="N189" i="21"/>
  <c r="N188" i="21"/>
  <c r="N187" i="21"/>
  <c r="N186" i="21"/>
  <c r="N185" i="21"/>
  <c r="N184" i="21"/>
  <c r="N161" i="21"/>
  <c r="N160" i="21"/>
  <c r="N159" i="21"/>
  <c r="N158" i="21"/>
  <c r="N157" i="21"/>
  <c r="N156" i="21"/>
  <c r="N155" i="21"/>
  <c r="N154" i="21"/>
  <c r="N153" i="21"/>
  <c r="N152" i="21"/>
  <c r="N151" i="21"/>
  <c r="N150" i="21"/>
  <c r="N149" i="21"/>
  <c r="N148" i="21"/>
  <c r="N147" i="21"/>
  <c r="N133" i="21"/>
  <c r="N132" i="21"/>
  <c r="N131" i="21"/>
  <c r="N130" i="21"/>
  <c r="N129" i="21"/>
  <c r="N128" i="21"/>
  <c r="N127" i="21"/>
  <c r="N126" i="21"/>
  <c r="N125" i="21"/>
  <c r="N124" i="21"/>
  <c r="N123" i="21"/>
  <c r="N122" i="21"/>
  <c r="N121" i="21"/>
  <c r="N120" i="21"/>
  <c r="N119" i="21"/>
  <c r="N118" i="21"/>
  <c r="N117" i="21"/>
  <c r="N116" i="21"/>
  <c r="N115" i="21"/>
  <c r="N114" i="21"/>
  <c r="N113" i="21"/>
  <c r="N112" i="21"/>
  <c r="N111" i="21"/>
  <c r="N110" i="21"/>
  <c r="O161" i="21"/>
  <c r="N87" i="21"/>
  <c r="N47" i="21"/>
  <c r="N96" i="18"/>
  <c r="N20" i="19"/>
  <c r="N20" i="22"/>
  <c r="N102" i="22"/>
  <c r="N182" i="22"/>
  <c r="N215" i="21" l="1"/>
  <c r="N212" i="21"/>
  <c r="N135" i="21"/>
  <c r="N176" i="21"/>
  <c r="N139" i="21"/>
  <c r="N179" i="21"/>
  <c r="N130" i="20"/>
  <c r="N216" i="21"/>
  <c r="N213" i="21"/>
  <c r="N172" i="21"/>
  <c r="N177" i="21"/>
  <c r="N136" i="21"/>
  <c r="N137" i="21" s="1"/>
  <c r="N141" i="21"/>
  <c r="N140" i="21"/>
  <c r="N209" i="21"/>
  <c r="N214" i="21"/>
  <c r="N173" i="21"/>
  <c r="N178" i="21"/>
  <c r="N138" i="21"/>
  <c r="N142" i="21"/>
  <c r="N210" i="21"/>
  <c r="N175" i="21"/>
  <c r="N312" i="23"/>
  <c r="N174" i="21" l="1"/>
  <c r="N211" i="21"/>
  <c r="N206" i="23"/>
  <c r="N260" i="23"/>
  <c r="N113"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95" i="18" l="1"/>
  <c r="N153" i="23" l="1"/>
  <c r="O160" i="21"/>
  <c r="N86" i="21"/>
  <c r="N46" i="21"/>
  <c r="M66" i="20"/>
  <c r="L66" i="20"/>
  <c r="K66" i="20"/>
  <c r="J66" i="20"/>
  <c r="I66" i="20"/>
  <c r="H66" i="20"/>
  <c r="G66" i="20"/>
  <c r="F66" i="20"/>
  <c r="E66" i="20"/>
  <c r="D66" i="20"/>
  <c r="C66" i="20"/>
  <c r="M65" i="20"/>
  <c r="L65" i="20"/>
  <c r="K65" i="20"/>
  <c r="J65" i="20"/>
  <c r="I65" i="20"/>
  <c r="H65" i="20"/>
  <c r="G65" i="20"/>
  <c r="F65" i="20"/>
  <c r="E65" i="20"/>
  <c r="D65" i="20"/>
  <c r="C65" i="20"/>
  <c r="M64" i="20"/>
  <c r="L64" i="20"/>
  <c r="K64" i="20"/>
  <c r="J64" i="20"/>
  <c r="I64" i="20"/>
  <c r="H64" i="20"/>
  <c r="G64" i="20"/>
  <c r="F64" i="20"/>
  <c r="E64" i="20"/>
  <c r="D64" i="20"/>
  <c r="C64" i="20"/>
  <c r="M63" i="20"/>
  <c r="L63" i="20"/>
  <c r="K63" i="20"/>
  <c r="J63" i="20"/>
  <c r="I63" i="20"/>
  <c r="H63" i="20"/>
  <c r="G63" i="20"/>
  <c r="F63" i="20"/>
  <c r="E63" i="20"/>
  <c r="D63" i="20"/>
  <c r="C63" i="20"/>
  <c r="M62" i="20"/>
  <c r="L62" i="20"/>
  <c r="K62" i="20"/>
  <c r="J62" i="20"/>
  <c r="I62" i="20"/>
  <c r="H62" i="20"/>
  <c r="G62" i="20"/>
  <c r="F62" i="20"/>
  <c r="E62" i="20"/>
  <c r="D62" i="20"/>
  <c r="C62" i="20"/>
  <c r="M60" i="20"/>
  <c r="L60" i="20"/>
  <c r="K60" i="20"/>
  <c r="J60" i="20"/>
  <c r="I60" i="20"/>
  <c r="H60" i="20"/>
  <c r="G60" i="20"/>
  <c r="F60" i="20"/>
  <c r="E60" i="20"/>
  <c r="D60" i="20"/>
  <c r="C60" i="20"/>
  <c r="M59" i="20"/>
  <c r="L59" i="20"/>
  <c r="K59" i="20"/>
  <c r="J59" i="20"/>
  <c r="I59" i="20"/>
  <c r="H59" i="20"/>
  <c r="G59" i="20"/>
  <c r="F59" i="20"/>
  <c r="E59" i="20"/>
  <c r="D59" i="20"/>
  <c r="C59" i="20"/>
  <c r="N47" i="20"/>
  <c r="N85" i="20"/>
  <c r="O116" i="20"/>
  <c r="N148" i="20"/>
  <c r="N19" i="19"/>
  <c r="N47" i="18"/>
  <c r="N19" i="22"/>
  <c r="N101" i="22"/>
  <c r="N181" i="22"/>
  <c r="G61" i="20" l="1"/>
  <c r="K61" i="20"/>
  <c r="E61" i="20"/>
  <c r="M61" i="20"/>
  <c r="I61" i="20"/>
  <c r="C61" i="20"/>
  <c r="F61" i="20"/>
  <c r="J61" i="20"/>
  <c r="D61" i="20"/>
  <c r="H61" i="20"/>
  <c r="L61" i="20"/>
  <c r="M331" i="23"/>
  <c r="L331" i="23"/>
  <c r="K331" i="23"/>
  <c r="J331" i="23"/>
  <c r="I331" i="23"/>
  <c r="H331" i="23"/>
  <c r="G331" i="23"/>
  <c r="F331" i="23"/>
  <c r="E331" i="23"/>
  <c r="D331" i="23"/>
  <c r="C331" i="23"/>
  <c r="B331" i="23"/>
  <c r="M330" i="23"/>
  <c r="L330" i="23"/>
  <c r="K330" i="23"/>
  <c r="J330" i="23"/>
  <c r="I330" i="23"/>
  <c r="H330" i="23"/>
  <c r="G330" i="23"/>
  <c r="F330" i="23"/>
  <c r="E330" i="23"/>
  <c r="D330" i="23"/>
  <c r="C330" i="23"/>
  <c r="B330" i="23"/>
  <c r="M329" i="23"/>
  <c r="L329" i="23"/>
  <c r="K329" i="23"/>
  <c r="J329" i="23"/>
  <c r="I329" i="23"/>
  <c r="H329" i="23"/>
  <c r="G329" i="23"/>
  <c r="F329" i="23"/>
  <c r="E329" i="23"/>
  <c r="D329" i="23"/>
  <c r="C329" i="23"/>
  <c r="B329" i="23"/>
  <c r="M328" i="23"/>
  <c r="L328" i="23"/>
  <c r="K328" i="23"/>
  <c r="J328" i="23"/>
  <c r="I328" i="23"/>
  <c r="H328" i="23"/>
  <c r="G328" i="23"/>
  <c r="F328" i="23"/>
  <c r="E328" i="23"/>
  <c r="D328" i="23"/>
  <c r="C328" i="23"/>
  <c r="B328" i="23"/>
  <c r="M327" i="23"/>
  <c r="L327" i="23"/>
  <c r="K327" i="23"/>
  <c r="J327" i="23"/>
  <c r="I327" i="23"/>
  <c r="H327" i="23"/>
  <c r="G327" i="23"/>
  <c r="F327" i="23"/>
  <c r="E327" i="23"/>
  <c r="D327" i="23"/>
  <c r="C327" i="23"/>
  <c r="B327" i="23"/>
  <c r="M325" i="23"/>
  <c r="L325" i="23"/>
  <c r="K325" i="23"/>
  <c r="J325" i="23"/>
  <c r="I325" i="23"/>
  <c r="H325" i="23"/>
  <c r="G325" i="23"/>
  <c r="F325" i="23"/>
  <c r="E325" i="23"/>
  <c r="D325" i="23"/>
  <c r="C325" i="23"/>
  <c r="B325" i="23"/>
  <c r="M324" i="23"/>
  <c r="L324" i="23"/>
  <c r="K324" i="23"/>
  <c r="K326" i="23" s="1"/>
  <c r="J324" i="23"/>
  <c r="I324" i="23"/>
  <c r="H324" i="23"/>
  <c r="G324" i="23"/>
  <c r="G326" i="23" s="1"/>
  <c r="F324" i="23"/>
  <c r="E324" i="23"/>
  <c r="D324" i="23"/>
  <c r="C324" i="23"/>
  <c r="C326" i="23" s="1"/>
  <c r="B324" i="23"/>
  <c r="N311" i="23"/>
  <c r="N310" i="23"/>
  <c r="N309" i="23"/>
  <c r="N306" i="23"/>
  <c r="N305" i="23"/>
  <c r="N304" i="23"/>
  <c r="N303" i="23"/>
  <c r="N302" i="23"/>
  <c r="N301" i="23"/>
  <c r="N300" i="23"/>
  <c r="N299" i="23"/>
  <c r="N298" i="23"/>
  <c r="N297" i="23"/>
  <c r="N296" i="23"/>
  <c r="N295" i="23"/>
  <c r="N294" i="23"/>
  <c r="N293" i="23"/>
  <c r="N292" i="23"/>
  <c r="N291" i="23"/>
  <c r="N290" i="23"/>
  <c r="N289" i="23"/>
  <c r="N288" i="23"/>
  <c r="N287" i="23"/>
  <c r="N286" i="23"/>
  <c r="N284" i="23"/>
  <c r="N259" i="23"/>
  <c r="D326" i="23" l="1"/>
  <c r="H326" i="23"/>
  <c r="L326" i="23"/>
  <c r="N331" i="23"/>
  <c r="I326" i="23"/>
  <c r="J326" i="23"/>
  <c r="M326" i="23"/>
  <c r="N324" i="23"/>
  <c r="F326" i="23"/>
  <c r="E326" i="23"/>
  <c r="B326" i="23"/>
  <c r="N328" i="23"/>
  <c r="N325" i="23"/>
  <c r="N329" i="23"/>
  <c r="N330" i="23"/>
  <c r="N327" i="23"/>
  <c r="N326" i="23" l="1"/>
  <c r="N205" i="23" l="1"/>
  <c r="N45" i="23" l="1"/>
  <c r="N112" i="23"/>
  <c r="N84" i="20" l="1"/>
  <c r="C542" i="14"/>
  <c r="C541" i="14"/>
  <c r="C540" i="14"/>
  <c r="C539" i="14"/>
  <c r="C538" i="14"/>
  <c r="C537" i="14"/>
  <c r="C536" i="14"/>
  <c r="C535" i="14"/>
  <c r="C534" i="14"/>
  <c r="C533" i="14"/>
  <c r="C532" i="14"/>
  <c r="C531" i="14"/>
  <c r="M209" i="21" l="1"/>
  <c r="L209" i="21"/>
  <c r="K209" i="21"/>
  <c r="J209" i="21"/>
  <c r="I209" i="21"/>
  <c r="H209" i="21"/>
  <c r="G209" i="21"/>
  <c r="F209" i="21"/>
  <c r="E209" i="21"/>
  <c r="D209" i="21"/>
  <c r="C209"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52" i="23" l="1"/>
  <c r="N45" i="21"/>
  <c r="O159" i="21"/>
  <c r="N85" i="21"/>
  <c r="N147" i="20"/>
  <c r="O115" i="20"/>
  <c r="N46" i="20"/>
  <c r="N18" i="19"/>
  <c r="N94" i="18"/>
  <c r="N46" i="18"/>
  <c r="N100" i="22"/>
  <c r="N180" i="22"/>
  <c r="N18" i="22"/>
  <c r="N204" i="23" l="1"/>
  <c r="N203" i="23"/>
  <c r="N30" i="20" l="1"/>
  <c r="N29" i="20"/>
  <c r="N28" i="20"/>
  <c r="N258" i="23"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C530" i="14" l="1"/>
  <c r="C529" i="14"/>
  <c r="C528" i="14"/>
  <c r="C527" i="14"/>
  <c r="C526" i="14"/>
  <c r="C525" i="14"/>
  <c r="C524" i="14"/>
  <c r="C523" i="14"/>
  <c r="C522" i="14"/>
  <c r="C521" i="14"/>
  <c r="C520" i="14"/>
  <c r="C519" i="14"/>
  <c r="N45" i="20" l="1"/>
  <c r="N111" i="23"/>
  <c r="N44" i="23"/>
  <c r="N151" i="23" l="1"/>
  <c r="O158" i="21"/>
  <c r="N84" i="21"/>
  <c r="N44" i="21"/>
  <c r="O114" i="20"/>
  <c r="O113" i="20"/>
  <c r="O112" i="20"/>
  <c r="O111" i="20"/>
  <c r="N146" i="20"/>
  <c r="N83" i="20"/>
  <c r="N17" i="19"/>
  <c r="N45" i="18"/>
  <c r="N93" i="18"/>
  <c r="N17" i="22"/>
  <c r="N99" i="22"/>
  <c r="N179" i="22"/>
  <c r="N257"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N150" i="23" l="1"/>
  <c r="N41" i="18"/>
  <c r="N16" i="22" l="1"/>
  <c r="N98" i="22"/>
  <c r="N178" i="22"/>
  <c r="N43" i="23" l="1"/>
  <c r="N110" i="23"/>
  <c r="O157" i="21"/>
  <c r="N83" i="21"/>
  <c r="N43" i="21"/>
  <c r="N145" i="20"/>
  <c r="N44" i="20"/>
  <c r="N82" i="20"/>
  <c r="N16" i="19"/>
  <c r="N92" i="18"/>
  <c r="N44" i="18"/>
  <c r="M279" i="23" l="1"/>
  <c r="L279" i="23"/>
  <c r="K279" i="23"/>
  <c r="J279" i="23"/>
  <c r="I279" i="23"/>
  <c r="H279" i="23"/>
  <c r="G279" i="23"/>
  <c r="F279" i="23"/>
  <c r="E279" i="23"/>
  <c r="D279" i="23"/>
  <c r="C279" i="23"/>
  <c r="B279" i="23"/>
  <c r="M278" i="23"/>
  <c r="L278" i="23"/>
  <c r="K278" i="23"/>
  <c r="J278" i="23"/>
  <c r="I278" i="23"/>
  <c r="H278" i="23"/>
  <c r="G278" i="23"/>
  <c r="F278" i="23"/>
  <c r="E278" i="23"/>
  <c r="D278" i="23"/>
  <c r="C278" i="23"/>
  <c r="B278" i="23"/>
  <c r="M277" i="23"/>
  <c r="L277" i="23"/>
  <c r="K277" i="23"/>
  <c r="J277" i="23"/>
  <c r="I277" i="23"/>
  <c r="H277" i="23"/>
  <c r="G277" i="23"/>
  <c r="F277" i="23"/>
  <c r="E277" i="23"/>
  <c r="D277" i="23"/>
  <c r="C277" i="23"/>
  <c r="B277" i="23"/>
  <c r="M276" i="23"/>
  <c r="L276" i="23"/>
  <c r="K276" i="23"/>
  <c r="J276" i="23"/>
  <c r="I276" i="23"/>
  <c r="H276" i="23"/>
  <c r="G276" i="23"/>
  <c r="F276" i="23"/>
  <c r="E276" i="23"/>
  <c r="D276" i="23"/>
  <c r="C276" i="23"/>
  <c r="B276" i="23"/>
  <c r="M275" i="23"/>
  <c r="L275" i="23"/>
  <c r="K275" i="23"/>
  <c r="J275" i="23"/>
  <c r="I275" i="23"/>
  <c r="H275" i="23"/>
  <c r="G275" i="23"/>
  <c r="F275" i="23"/>
  <c r="E275" i="23"/>
  <c r="D275" i="23"/>
  <c r="C275" i="23"/>
  <c r="B275" i="23"/>
  <c r="M273" i="23"/>
  <c r="L273" i="23"/>
  <c r="K273" i="23"/>
  <c r="J273" i="23"/>
  <c r="I273" i="23"/>
  <c r="H273" i="23"/>
  <c r="G273" i="23"/>
  <c r="F273" i="23"/>
  <c r="E273" i="23"/>
  <c r="D273" i="23"/>
  <c r="C273" i="23"/>
  <c r="B273" i="23"/>
  <c r="M272" i="23"/>
  <c r="L272" i="23"/>
  <c r="K272" i="23"/>
  <c r="J272" i="23"/>
  <c r="I272" i="23"/>
  <c r="H272" i="23"/>
  <c r="G272" i="23"/>
  <c r="F272" i="23"/>
  <c r="E272" i="23"/>
  <c r="D272" i="23"/>
  <c r="C272" i="23"/>
  <c r="B272" i="23"/>
  <c r="N256" i="23"/>
  <c r="N255" i="23"/>
  <c r="N254" i="23"/>
  <c r="N251" i="23"/>
  <c r="N250" i="23"/>
  <c r="N249" i="23"/>
  <c r="N248" i="23"/>
  <c r="N247" i="23"/>
  <c r="N246" i="23"/>
  <c r="N245" i="23"/>
  <c r="N244" i="23"/>
  <c r="N243" i="23"/>
  <c r="N242" i="23"/>
  <c r="N241" i="23"/>
  <c r="N240" i="23"/>
  <c r="N239" i="23"/>
  <c r="N238" i="23"/>
  <c r="N237" i="23"/>
  <c r="N236" i="23"/>
  <c r="N231" i="23"/>
  <c r="M225" i="23"/>
  <c r="L225" i="23"/>
  <c r="K225" i="23"/>
  <c r="J225" i="23"/>
  <c r="I225" i="23"/>
  <c r="H225" i="23"/>
  <c r="G225" i="23"/>
  <c r="F225" i="23"/>
  <c r="E225" i="23"/>
  <c r="D225" i="23"/>
  <c r="C225" i="23"/>
  <c r="B225" i="23"/>
  <c r="M224" i="23"/>
  <c r="L224" i="23"/>
  <c r="K224" i="23"/>
  <c r="J224" i="23"/>
  <c r="I224" i="23"/>
  <c r="H224" i="23"/>
  <c r="G224" i="23"/>
  <c r="F224" i="23"/>
  <c r="E224" i="23"/>
  <c r="D224" i="23"/>
  <c r="C224" i="23"/>
  <c r="B224" i="23"/>
  <c r="M223" i="23"/>
  <c r="L223" i="23"/>
  <c r="K223" i="23"/>
  <c r="J223" i="23"/>
  <c r="I223" i="23"/>
  <c r="H223" i="23"/>
  <c r="G223" i="23"/>
  <c r="F223" i="23"/>
  <c r="E223" i="23"/>
  <c r="D223" i="23"/>
  <c r="C223" i="23"/>
  <c r="B223" i="23"/>
  <c r="M222" i="23"/>
  <c r="L222" i="23"/>
  <c r="K222" i="23"/>
  <c r="J222" i="23"/>
  <c r="I222" i="23"/>
  <c r="H222" i="23"/>
  <c r="G222" i="23"/>
  <c r="F222" i="23"/>
  <c r="E222" i="23"/>
  <c r="D222" i="23"/>
  <c r="C222" i="23"/>
  <c r="B222" i="23"/>
  <c r="M221" i="23"/>
  <c r="L221" i="23"/>
  <c r="K221" i="23"/>
  <c r="J221" i="23"/>
  <c r="I221" i="23"/>
  <c r="H221" i="23"/>
  <c r="G221" i="23"/>
  <c r="F221" i="23"/>
  <c r="E221" i="23"/>
  <c r="D221" i="23"/>
  <c r="C221" i="23"/>
  <c r="B221" i="23"/>
  <c r="M219" i="23"/>
  <c r="L219" i="23"/>
  <c r="K219" i="23"/>
  <c r="J219" i="23"/>
  <c r="I219" i="23"/>
  <c r="H219" i="23"/>
  <c r="G219" i="23"/>
  <c r="F219" i="23"/>
  <c r="E219" i="23"/>
  <c r="D219" i="23"/>
  <c r="C219" i="23"/>
  <c r="B219" i="23"/>
  <c r="M218" i="23"/>
  <c r="L218" i="23"/>
  <c r="K218" i="23"/>
  <c r="J218" i="23"/>
  <c r="I218" i="23"/>
  <c r="H218" i="23"/>
  <c r="G218" i="23"/>
  <c r="G220" i="23" s="1"/>
  <c r="F218" i="23"/>
  <c r="E218" i="23"/>
  <c r="D218" i="23"/>
  <c r="C218" i="23"/>
  <c r="B218" i="23"/>
  <c r="N202" i="23"/>
  <c r="N201" i="23"/>
  <c r="N200" i="23"/>
  <c r="N199" i="23"/>
  <c r="N198" i="23"/>
  <c r="N197" i="23"/>
  <c r="N196" i="23"/>
  <c r="N195" i="23"/>
  <c r="N194" i="23"/>
  <c r="N193" i="23"/>
  <c r="N192" i="23"/>
  <c r="N191" i="23"/>
  <c r="N190" i="23"/>
  <c r="N189" i="23"/>
  <c r="N188" i="23"/>
  <c r="N187" i="23"/>
  <c r="N186" i="23"/>
  <c r="N185" i="23"/>
  <c r="N184" i="23"/>
  <c r="N183" i="23"/>
  <c r="N182" i="23"/>
  <c r="N181" i="23"/>
  <c r="N180" i="23"/>
  <c r="N179" i="23"/>
  <c r="N178" i="23"/>
  <c r="N279" i="23" l="1"/>
  <c r="K220" i="23"/>
  <c r="N225" i="23"/>
  <c r="H220" i="23"/>
  <c r="D220" i="23"/>
  <c r="L220" i="23"/>
  <c r="J274" i="23"/>
  <c r="E220" i="23"/>
  <c r="N219" i="23"/>
  <c r="B220" i="23"/>
  <c r="F220" i="23"/>
  <c r="J220" i="23"/>
  <c r="K274" i="23"/>
  <c r="M220" i="23"/>
  <c r="D274" i="23"/>
  <c r="H274" i="23"/>
  <c r="L274" i="23"/>
  <c r="I220" i="23"/>
  <c r="C220" i="23"/>
  <c r="I274" i="23"/>
  <c r="M274" i="23"/>
  <c r="B274" i="23"/>
  <c r="F274" i="23"/>
  <c r="C274" i="23"/>
  <c r="G274" i="23"/>
  <c r="E274" i="23"/>
  <c r="N218" i="23"/>
  <c r="N222" i="23"/>
  <c r="N272" i="23"/>
  <c r="N276" i="23"/>
  <c r="N223" i="23"/>
  <c r="N277" i="23"/>
  <c r="N224" i="23"/>
  <c r="N278" i="23"/>
  <c r="N273" i="23"/>
  <c r="N221" i="23"/>
  <c r="N27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72" i="21"/>
  <c r="C172" i="21"/>
  <c r="D172" i="21"/>
  <c r="E172" i="21"/>
  <c r="F172" i="21"/>
  <c r="G172" i="21"/>
  <c r="H172" i="21"/>
  <c r="I172" i="21"/>
  <c r="N220" i="23" l="1"/>
  <c r="N274" i="23"/>
  <c r="N109" i="23"/>
  <c r="N42" i="23"/>
  <c r="N149" i="23" l="1"/>
  <c r="M172" i="23"/>
  <c r="L172" i="23"/>
  <c r="K172" i="23"/>
  <c r="J172" i="23"/>
  <c r="I172" i="23"/>
  <c r="H172" i="23"/>
  <c r="G172" i="23"/>
  <c r="F172" i="23"/>
  <c r="E172" i="23"/>
  <c r="D172" i="23"/>
  <c r="C172" i="23"/>
  <c r="B172" i="23"/>
  <c r="M171" i="23"/>
  <c r="L171" i="23"/>
  <c r="K171" i="23"/>
  <c r="J171" i="23"/>
  <c r="I171" i="23"/>
  <c r="H171" i="23"/>
  <c r="G171" i="23"/>
  <c r="F171" i="23"/>
  <c r="E171" i="23"/>
  <c r="D171" i="23"/>
  <c r="C171" i="23"/>
  <c r="B171" i="23"/>
  <c r="M170" i="23"/>
  <c r="L170" i="23"/>
  <c r="K170" i="23"/>
  <c r="J170" i="23"/>
  <c r="I170" i="23"/>
  <c r="H170" i="23"/>
  <c r="G170" i="23"/>
  <c r="F170" i="23"/>
  <c r="E170" i="23"/>
  <c r="D170" i="23"/>
  <c r="C170" i="23"/>
  <c r="B170" i="23"/>
  <c r="M169" i="23"/>
  <c r="L169" i="23"/>
  <c r="K169" i="23"/>
  <c r="J169" i="23"/>
  <c r="I169" i="23"/>
  <c r="H169" i="23"/>
  <c r="G169" i="23"/>
  <c r="F169" i="23"/>
  <c r="E169" i="23"/>
  <c r="D169" i="23"/>
  <c r="C169" i="23"/>
  <c r="B169" i="23"/>
  <c r="M168" i="23"/>
  <c r="L168" i="23"/>
  <c r="K168" i="23"/>
  <c r="J168" i="23"/>
  <c r="I168" i="23"/>
  <c r="H168" i="23"/>
  <c r="G168" i="23"/>
  <c r="F168" i="23"/>
  <c r="E168" i="23"/>
  <c r="D168" i="23"/>
  <c r="C168" i="23"/>
  <c r="B168" i="23"/>
  <c r="M166" i="23"/>
  <c r="L166" i="23"/>
  <c r="K166" i="23"/>
  <c r="J166" i="23"/>
  <c r="I166" i="23"/>
  <c r="H166" i="23"/>
  <c r="G166" i="23"/>
  <c r="F166" i="23"/>
  <c r="E166" i="23"/>
  <c r="D166" i="23"/>
  <c r="C166" i="23"/>
  <c r="B166" i="23"/>
  <c r="M165" i="23"/>
  <c r="L165" i="23"/>
  <c r="K165" i="23"/>
  <c r="J165" i="23"/>
  <c r="I165" i="23"/>
  <c r="H165" i="23"/>
  <c r="G165" i="23"/>
  <c r="F165" i="23"/>
  <c r="E165" i="23"/>
  <c r="D165" i="23"/>
  <c r="C165" i="23"/>
  <c r="B165" i="23"/>
  <c r="N148" i="23"/>
  <c r="N147" i="23"/>
  <c r="N146" i="23"/>
  <c r="N145" i="23"/>
  <c r="N144" i="23"/>
  <c r="N143" i="23"/>
  <c r="N142" i="23"/>
  <c r="N141" i="23"/>
  <c r="N140" i="23"/>
  <c r="N172" i="23" l="1"/>
  <c r="N168" i="23"/>
  <c r="G167" i="23"/>
  <c r="D167" i="23"/>
  <c r="L167" i="23"/>
  <c r="I167" i="23"/>
  <c r="J167" i="23"/>
  <c r="F167" i="23"/>
  <c r="E167" i="23"/>
  <c r="H167" i="23"/>
  <c r="M167" i="23"/>
  <c r="C167" i="23"/>
  <c r="K167" i="23"/>
  <c r="B167" i="23"/>
  <c r="N166" i="23"/>
  <c r="N171" i="23"/>
  <c r="N169" i="23"/>
  <c r="N165" i="23"/>
  <c r="N170" i="23"/>
  <c r="N167" i="23" l="1"/>
  <c r="M200" i="22" l="1"/>
  <c r="L200" i="22"/>
  <c r="K200" i="22"/>
  <c r="J200" i="22"/>
  <c r="I200" i="22"/>
  <c r="H200" i="22"/>
  <c r="G200" i="22"/>
  <c r="F200" i="22"/>
  <c r="E200" i="22"/>
  <c r="D200" i="22"/>
  <c r="C200" i="22"/>
  <c r="B200" i="22"/>
  <c r="M199" i="22"/>
  <c r="L199" i="22"/>
  <c r="K199" i="22"/>
  <c r="J199" i="22"/>
  <c r="I199" i="22"/>
  <c r="H199" i="22"/>
  <c r="G199" i="22"/>
  <c r="F199" i="22"/>
  <c r="E199" i="22"/>
  <c r="D199" i="22"/>
  <c r="C199" i="22"/>
  <c r="B199" i="22"/>
  <c r="M198" i="22"/>
  <c r="L198" i="22"/>
  <c r="K198" i="22"/>
  <c r="J198" i="22"/>
  <c r="I198" i="22"/>
  <c r="H198" i="22"/>
  <c r="G198" i="22"/>
  <c r="F198" i="22"/>
  <c r="E198" i="22"/>
  <c r="D198" i="22"/>
  <c r="C198" i="22"/>
  <c r="B198" i="22"/>
  <c r="M197" i="22"/>
  <c r="L197" i="22"/>
  <c r="K197" i="22"/>
  <c r="J197" i="22"/>
  <c r="I197" i="22"/>
  <c r="H197" i="22"/>
  <c r="G197" i="22"/>
  <c r="F197" i="22"/>
  <c r="E197" i="22"/>
  <c r="D197" i="22"/>
  <c r="C197" i="22"/>
  <c r="B197" i="22"/>
  <c r="M196" i="22"/>
  <c r="L196" i="22"/>
  <c r="K196" i="22"/>
  <c r="J196" i="22"/>
  <c r="I196" i="22"/>
  <c r="H196" i="22"/>
  <c r="G196" i="22"/>
  <c r="F196" i="22"/>
  <c r="E196" i="22"/>
  <c r="D196" i="22"/>
  <c r="C196" i="22"/>
  <c r="B196" i="22"/>
  <c r="M194" i="22"/>
  <c r="L194" i="22"/>
  <c r="K194" i="22"/>
  <c r="J194" i="22"/>
  <c r="I194" i="22"/>
  <c r="H194" i="22"/>
  <c r="G194" i="22"/>
  <c r="F194" i="22"/>
  <c r="E194" i="22"/>
  <c r="D194" i="22"/>
  <c r="C194" i="22"/>
  <c r="B194" i="22"/>
  <c r="M193" i="22"/>
  <c r="L193" i="22"/>
  <c r="K193" i="22"/>
  <c r="J193" i="22"/>
  <c r="I193" i="22"/>
  <c r="H193" i="22"/>
  <c r="G193" i="22"/>
  <c r="F193" i="22"/>
  <c r="E193" i="22"/>
  <c r="D193" i="22"/>
  <c r="C193" i="22"/>
  <c r="B193" i="22"/>
  <c r="N177" i="22"/>
  <c r="N176" i="22"/>
  <c r="N175" i="22"/>
  <c r="N174" i="22"/>
  <c r="N173" i="22"/>
  <c r="N172" i="22"/>
  <c r="N171" i="22"/>
  <c r="N170" i="22"/>
  <c r="N169" i="22"/>
  <c r="N168" i="22"/>
  <c r="M160" i="22"/>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M120" i="22"/>
  <c r="L120" i="22"/>
  <c r="K120" i="22"/>
  <c r="J120" i="22"/>
  <c r="I120" i="22"/>
  <c r="H120" i="22"/>
  <c r="G120" i="22"/>
  <c r="F120" i="22"/>
  <c r="E120" i="22"/>
  <c r="D120" i="22"/>
  <c r="C120" i="22"/>
  <c r="B120" i="22"/>
  <c r="M119" i="22"/>
  <c r="L119" i="22"/>
  <c r="K119" i="22"/>
  <c r="J119" i="22"/>
  <c r="I119" i="22"/>
  <c r="H119" i="22"/>
  <c r="G119" i="22"/>
  <c r="F119" i="22"/>
  <c r="E119" i="22"/>
  <c r="D119" i="22"/>
  <c r="C119" i="22"/>
  <c r="B119" i="22"/>
  <c r="M118" i="22"/>
  <c r="L118" i="22"/>
  <c r="K118" i="22"/>
  <c r="J118" i="22"/>
  <c r="I118" i="22"/>
  <c r="H118" i="22"/>
  <c r="G118" i="22"/>
  <c r="F118" i="22"/>
  <c r="E118" i="22"/>
  <c r="D118" i="22"/>
  <c r="C118" i="22"/>
  <c r="B118" i="22"/>
  <c r="M117" i="22"/>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4" i="22"/>
  <c r="L114" i="22"/>
  <c r="K114" i="22"/>
  <c r="J114" i="22"/>
  <c r="I114" i="22"/>
  <c r="H114" i="22"/>
  <c r="G114" i="22"/>
  <c r="F114" i="22"/>
  <c r="E114" i="22"/>
  <c r="D114" i="22"/>
  <c r="C114" i="22"/>
  <c r="B114" i="22"/>
  <c r="M113" i="22"/>
  <c r="L113" i="22"/>
  <c r="K113" i="22"/>
  <c r="J113" i="22"/>
  <c r="I113" i="22"/>
  <c r="H113" i="22"/>
  <c r="G113" i="22"/>
  <c r="F113" i="22"/>
  <c r="E113" i="22"/>
  <c r="D113" i="22"/>
  <c r="C113" i="22"/>
  <c r="B113" i="22"/>
  <c r="N97" i="22"/>
  <c r="N96" i="22"/>
  <c r="N95" i="22"/>
  <c r="N94" i="22"/>
  <c r="N93" i="22"/>
  <c r="N92" i="22"/>
  <c r="N91" i="22"/>
  <c r="N90" i="22"/>
  <c r="N89" i="22"/>
  <c r="N88" i="22"/>
  <c r="M80" i="22"/>
  <c r="L80" i="22"/>
  <c r="K80" i="22"/>
  <c r="J80" i="22"/>
  <c r="I80" i="22"/>
  <c r="H80" i="22"/>
  <c r="G80" i="22"/>
  <c r="F80" i="22"/>
  <c r="E80" i="22"/>
  <c r="D80" i="22"/>
  <c r="C80" i="22"/>
  <c r="B80" i="22"/>
  <c r="M79" i="22"/>
  <c r="L79" i="22"/>
  <c r="K79" i="22"/>
  <c r="J79" i="22"/>
  <c r="I79" i="22"/>
  <c r="H79" i="22"/>
  <c r="G79" i="22"/>
  <c r="F79" i="22"/>
  <c r="E79" i="22"/>
  <c r="D79" i="22"/>
  <c r="C79" i="22"/>
  <c r="B79" i="22"/>
  <c r="M78" i="22"/>
  <c r="L78" i="22"/>
  <c r="K78" i="22"/>
  <c r="J78" i="22"/>
  <c r="I78" i="22"/>
  <c r="H78" i="22"/>
  <c r="G78" i="22"/>
  <c r="F78" i="22"/>
  <c r="E78" i="22"/>
  <c r="D78" i="22"/>
  <c r="C78" i="22"/>
  <c r="B78" i="22"/>
  <c r="M77" i="22"/>
  <c r="L77" i="22"/>
  <c r="K77" i="22"/>
  <c r="J77" i="22"/>
  <c r="I77" i="22"/>
  <c r="H77" i="22"/>
  <c r="G77" i="22"/>
  <c r="F77" i="22"/>
  <c r="E77" i="22"/>
  <c r="D77" i="22"/>
  <c r="C77" i="22"/>
  <c r="B77" i="22"/>
  <c r="M76" i="22"/>
  <c r="L76" i="22"/>
  <c r="K76" i="22"/>
  <c r="J76" i="22"/>
  <c r="I76" i="22"/>
  <c r="H76" i="22"/>
  <c r="G76" i="22"/>
  <c r="F76" i="22"/>
  <c r="E76" i="22"/>
  <c r="D76" i="22"/>
  <c r="C76" i="22"/>
  <c r="B76" i="22"/>
  <c r="M74" i="22"/>
  <c r="L74" i="22"/>
  <c r="K74" i="22"/>
  <c r="J74" i="22"/>
  <c r="I74" i="22"/>
  <c r="H74" i="22"/>
  <c r="G74" i="22"/>
  <c r="F74" i="22"/>
  <c r="E74" i="22"/>
  <c r="D74" i="22"/>
  <c r="C74" i="22"/>
  <c r="B74" i="22"/>
  <c r="M73" i="22"/>
  <c r="L73" i="22"/>
  <c r="K73" i="22"/>
  <c r="J73" i="22"/>
  <c r="I73" i="22"/>
  <c r="H73" i="22"/>
  <c r="G73" i="22"/>
  <c r="F73" i="22"/>
  <c r="E73" i="22"/>
  <c r="D73" i="22"/>
  <c r="C73" i="22"/>
  <c r="B73" i="22"/>
  <c r="E155" i="22" l="1"/>
  <c r="M155" i="22"/>
  <c r="I115" i="22"/>
  <c r="H75" i="22"/>
  <c r="I155" i="22"/>
  <c r="L155" i="22"/>
  <c r="K195" i="22"/>
  <c r="J155" i="22"/>
  <c r="G195" i="22"/>
  <c r="D115" i="22"/>
  <c r="L115" i="22"/>
  <c r="N154" i="22"/>
  <c r="G155" i="22"/>
  <c r="D195" i="22"/>
  <c r="H195" i="22"/>
  <c r="L195" i="22"/>
  <c r="B155" i="22"/>
  <c r="C195" i="22"/>
  <c r="G75" i="22"/>
  <c r="E115" i="22"/>
  <c r="D155" i="22"/>
  <c r="H155" i="22"/>
  <c r="E195" i="22"/>
  <c r="M195" i="22"/>
  <c r="N159" i="22"/>
  <c r="C155" i="22"/>
  <c r="K155" i="22"/>
  <c r="N156" i="22"/>
  <c r="F155" i="22"/>
  <c r="F195" i="22"/>
  <c r="N196" i="22"/>
  <c r="I195" i="22"/>
  <c r="N198" i="22"/>
  <c r="B195" i="22"/>
  <c r="J195" i="22"/>
  <c r="M115" i="22"/>
  <c r="B115" i="22"/>
  <c r="G115" i="22"/>
  <c r="J115" i="22"/>
  <c r="F115" i="22"/>
  <c r="C115" i="22"/>
  <c r="H115" i="22"/>
  <c r="K115" i="22"/>
  <c r="N119" i="22"/>
  <c r="N120" i="22"/>
  <c r="N78" i="22"/>
  <c r="N73" i="22"/>
  <c r="C75" i="22"/>
  <c r="D75" i="22"/>
  <c r="N74" i="22"/>
  <c r="I75" i="22"/>
  <c r="E75" i="22"/>
  <c r="M75" i="22"/>
  <c r="K75" i="22"/>
  <c r="L75" i="22"/>
  <c r="B75" i="22"/>
  <c r="J75" i="22"/>
  <c r="F75" i="22"/>
  <c r="N153" i="22"/>
  <c r="N197" i="22"/>
  <c r="N194" i="22"/>
  <c r="N160" i="22"/>
  <c r="N199" i="22"/>
  <c r="N200" i="22"/>
  <c r="N158" i="22"/>
  <c r="N157" i="22"/>
  <c r="N193" i="22"/>
  <c r="N114" i="22"/>
  <c r="N116" i="22"/>
  <c r="N117" i="22"/>
  <c r="N113" i="22"/>
  <c r="N118" i="22"/>
  <c r="N77" i="22"/>
  <c r="N79" i="22"/>
  <c r="N76" i="22"/>
  <c r="N80" i="22"/>
  <c r="O151" i="21"/>
  <c r="O156" i="21"/>
  <c r="N82" i="21"/>
  <c r="N42" i="21"/>
  <c r="N75" i="22" l="1"/>
  <c r="N195" i="22"/>
  <c r="N155" i="22"/>
  <c r="N115" i="22"/>
  <c r="N144" i="20"/>
  <c r="N143" i="20"/>
  <c r="N142" i="20"/>
  <c r="N141" i="20"/>
  <c r="N165" i="20" s="1"/>
  <c r="M167" i="20"/>
  <c r="L167" i="20"/>
  <c r="K167" i="20"/>
  <c r="J167" i="20"/>
  <c r="I167" i="20"/>
  <c r="H167" i="20"/>
  <c r="G167" i="20"/>
  <c r="F167" i="20"/>
  <c r="E167" i="20"/>
  <c r="D167" i="20"/>
  <c r="C167" i="20"/>
  <c r="B167" i="20"/>
  <c r="M166" i="20"/>
  <c r="L166" i="20"/>
  <c r="K166" i="20"/>
  <c r="J166" i="20"/>
  <c r="I166" i="20"/>
  <c r="H166" i="20"/>
  <c r="G166" i="20"/>
  <c r="F166" i="20"/>
  <c r="E166" i="20"/>
  <c r="D166" i="20"/>
  <c r="C166" i="20"/>
  <c r="B166" i="20"/>
  <c r="M165" i="20"/>
  <c r="L165" i="20"/>
  <c r="K165" i="20"/>
  <c r="J165" i="20"/>
  <c r="I165" i="20"/>
  <c r="H165" i="20"/>
  <c r="G165" i="20"/>
  <c r="F165" i="20"/>
  <c r="E165" i="20"/>
  <c r="D165" i="20"/>
  <c r="C165" i="20"/>
  <c r="B165" i="20"/>
  <c r="M164" i="20"/>
  <c r="L164" i="20"/>
  <c r="K164" i="20"/>
  <c r="J164" i="20"/>
  <c r="I164" i="20"/>
  <c r="H164" i="20"/>
  <c r="G164" i="20"/>
  <c r="F164" i="20"/>
  <c r="E164" i="20"/>
  <c r="D164" i="20"/>
  <c r="C164" i="20"/>
  <c r="B164" i="20"/>
  <c r="M163" i="20"/>
  <c r="L163" i="20"/>
  <c r="K163" i="20"/>
  <c r="J163" i="20"/>
  <c r="I163" i="20"/>
  <c r="H163" i="20"/>
  <c r="G163" i="20"/>
  <c r="F163" i="20"/>
  <c r="E163" i="20"/>
  <c r="D163" i="20"/>
  <c r="C163" i="20"/>
  <c r="B163" i="20"/>
  <c r="M161" i="20"/>
  <c r="L161" i="20"/>
  <c r="K161" i="20"/>
  <c r="J161" i="20"/>
  <c r="I161" i="20"/>
  <c r="H161" i="20"/>
  <c r="G161" i="20"/>
  <c r="F161" i="20"/>
  <c r="E161" i="20"/>
  <c r="D161" i="20"/>
  <c r="C161" i="20"/>
  <c r="B161" i="20"/>
  <c r="M160" i="20"/>
  <c r="L160" i="20"/>
  <c r="K160" i="20"/>
  <c r="J160" i="20"/>
  <c r="I160" i="20"/>
  <c r="H160" i="20"/>
  <c r="G160" i="20"/>
  <c r="F160" i="20"/>
  <c r="E160" i="20"/>
  <c r="D160" i="20"/>
  <c r="C160" i="20"/>
  <c r="B160" i="20"/>
  <c r="N81" i="20"/>
  <c r="N15" i="19"/>
  <c r="M43" i="18"/>
  <c r="K43" i="18"/>
  <c r="J43" i="18"/>
  <c r="I43" i="18"/>
  <c r="H43" i="18"/>
  <c r="G43" i="18"/>
  <c r="F43" i="18"/>
  <c r="E43" i="18"/>
  <c r="D43" i="18"/>
  <c r="C43" i="18"/>
  <c r="B43" i="18"/>
  <c r="N91" i="18"/>
  <c r="N15" i="22"/>
  <c r="P67" i="18" l="1"/>
  <c r="P65" i="18"/>
  <c r="P63" i="18"/>
  <c r="P70" i="18"/>
  <c r="P69" i="18"/>
  <c r="P64" i="18"/>
  <c r="P68" i="18"/>
  <c r="Q3" i="18"/>
  <c r="N43" i="18"/>
  <c r="H162" i="20"/>
  <c r="N43" i="20"/>
  <c r="E162" i="20"/>
  <c r="I162" i="20"/>
  <c r="M162" i="20"/>
  <c r="G162" i="20"/>
  <c r="F162" i="20"/>
  <c r="D162" i="20"/>
  <c r="L162" i="20"/>
  <c r="N167" i="20"/>
  <c r="B162" i="20"/>
  <c r="J162" i="20"/>
  <c r="C162" i="20"/>
  <c r="K162" i="20"/>
  <c r="N164" i="20"/>
  <c r="N161" i="20"/>
  <c r="N166" i="20"/>
  <c r="N163" i="20"/>
  <c r="N160"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71" i="18" l="1"/>
  <c r="N162" i="20"/>
  <c r="E32" i="30"/>
  <c r="M32" i="30"/>
  <c r="I32" i="30"/>
  <c r="L32" i="30"/>
  <c r="D32" i="30"/>
  <c r="N36" i="30"/>
  <c r="B32" i="30"/>
  <c r="J32" i="30"/>
  <c r="F32" i="30"/>
  <c r="G32" i="30"/>
  <c r="H32" i="30"/>
  <c r="N37" i="30"/>
  <c r="C32" i="30"/>
  <c r="K32" i="30"/>
  <c r="N33" i="30"/>
  <c r="N31" i="30"/>
  <c r="N35" i="30"/>
  <c r="N34" i="30"/>
  <c r="N30" i="30"/>
  <c r="B101" i="29"/>
  <c r="C3" i="29" l="1"/>
  <c r="C7" i="29"/>
  <c r="C11" i="29"/>
  <c r="C15" i="29"/>
  <c r="C19" i="29"/>
  <c r="C23" i="29"/>
  <c r="C27" i="29"/>
  <c r="C31" i="29"/>
  <c r="C35" i="29"/>
  <c r="C39" i="29"/>
  <c r="C43" i="29"/>
  <c r="C47" i="29"/>
  <c r="C51" i="29"/>
  <c r="C55" i="29"/>
  <c r="C59" i="29"/>
  <c r="C63" i="29"/>
  <c r="C67" i="29"/>
  <c r="C71" i="29"/>
  <c r="C75" i="29"/>
  <c r="C79" i="29"/>
  <c r="C83" i="29"/>
  <c r="C87" i="29"/>
  <c r="C91" i="29"/>
  <c r="C95" i="29"/>
  <c r="C18" i="29"/>
  <c r="C42" i="29"/>
  <c r="C54" i="29"/>
  <c r="C66" i="29"/>
  <c r="C78" i="29"/>
  <c r="C90" i="29"/>
  <c r="C4" i="29"/>
  <c r="C8" i="29"/>
  <c r="C12" i="29"/>
  <c r="C16" i="29"/>
  <c r="C20" i="29"/>
  <c r="C24" i="29"/>
  <c r="C28" i="29"/>
  <c r="C32" i="29"/>
  <c r="C36" i="29"/>
  <c r="C40" i="29"/>
  <c r="C44" i="29"/>
  <c r="C48" i="29"/>
  <c r="C52" i="29"/>
  <c r="C56" i="29"/>
  <c r="C60" i="29"/>
  <c r="C64" i="29"/>
  <c r="C68" i="29"/>
  <c r="C72" i="29"/>
  <c r="C76" i="29"/>
  <c r="C80" i="29"/>
  <c r="C84" i="29"/>
  <c r="C88" i="29"/>
  <c r="C92" i="29"/>
  <c r="C96" i="29"/>
  <c r="C89" i="29"/>
  <c r="C97" i="29"/>
  <c r="C10" i="29"/>
  <c r="C26" i="29"/>
  <c r="C38" i="29"/>
  <c r="C50" i="29"/>
  <c r="C62" i="29"/>
  <c r="C74" i="29"/>
  <c r="C86" i="29"/>
  <c r="C98" i="29"/>
  <c r="C5" i="29"/>
  <c r="C9" i="29"/>
  <c r="C13" i="29"/>
  <c r="C17" i="29"/>
  <c r="C21" i="29"/>
  <c r="C25" i="29"/>
  <c r="C29" i="29"/>
  <c r="C33" i="29"/>
  <c r="C37" i="29"/>
  <c r="C41" i="29"/>
  <c r="C45" i="29"/>
  <c r="C49" i="29"/>
  <c r="C53" i="29"/>
  <c r="C57" i="29"/>
  <c r="C61" i="29"/>
  <c r="C65" i="29"/>
  <c r="C69" i="29"/>
  <c r="C73" i="29"/>
  <c r="C77" i="29"/>
  <c r="C81" i="29"/>
  <c r="C85" i="29"/>
  <c r="C93" i="29"/>
  <c r="C6" i="29"/>
  <c r="C14" i="29"/>
  <c r="C22" i="29"/>
  <c r="C30" i="29"/>
  <c r="C34" i="29"/>
  <c r="C46" i="29"/>
  <c r="C58" i="29"/>
  <c r="C70" i="29"/>
  <c r="C82" i="29"/>
  <c r="C94" i="29"/>
  <c r="N32" i="30"/>
  <c r="O110" i="20"/>
  <c r="O109" i="20"/>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C130" i="20" l="1"/>
  <c r="F130" i="20"/>
  <c r="G130" i="20"/>
  <c r="H130" i="20"/>
  <c r="I130" i="20"/>
  <c r="K130" i="20"/>
  <c r="B130" i="20"/>
  <c r="J130" i="20"/>
  <c r="D130" i="20"/>
  <c r="L130" i="20"/>
  <c r="E130" i="20"/>
  <c r="M130" i="20"/>
  <c r="B65" i="20"/>
  <c r="B60" i="20"/>
  <c r="N41" i="20" l="1"/>
  <c r="N39" i="20"/>
  <c r="N40" i="20"/>
  <c r="N42" i="20"/>
  <c r="N37" i="20"/>
  <c r="B63" i="20"/>
  <c r="N38" i="20"/>
  <c r="B64" i="20"/>
  <c r="B62" i="20"/>
  <c r="B66" i="20"/>
  <c r="B59" i="20"/>
  <c r="M104" i="20"/>
  <c r="L104" i="20"/>
  <c r="K104" i="20"/>
  <c r="J104" i="20"/>
  <c r="I104" i="20"/>
  <c r="H104" i="20"/>
  <c r="G104" i="20"/>
  <c r="F104" i="20"/>
  <c r="E104" i="20"/>
  <c r="D104" i="20"/>
  <c r="C104" i="20"/>
  <c r="B104" i="20"/>
  <c r="M103" i="20"/>
  <c r="L103" i="20"/>
  <c r="K103" i="20"/>
  <c r="J103" i="20"/>
  <c r="I103" i="20"/>
  <c r="H103" i="20"/>
  <c r="G103" i="20"/>
  <c r="F103" i="20"/>
  <c r="E103" i="20"/>
  <c r="D103" i="20"/>
  <c r="C103" i="20"/>
  <c r="B103" i="20"/>
  <c r="M102" i="20"/>
  <c r="L102" i="20"/>
  <c r="K102" i="20"/>
  <c r="J102" i="20"/>
  <c r="I102" i="20"/>
  <c r="H102" i="20"/>
  <c r="G102" i="20"/>
  <c r="F102" i="20"/>
  <c r="E102" i="20"/>
  <c r="D102" i="20"/>
  <c r="C102" i="20"/>
  <c r="B102" i="20"/>
  <c r="M101" i="20"/>
  <c r="L101" i="20"/>
  <c r="K101" i="20"/>
  <c r="J101" i="20"/>
  <c r="I101" i="20"/>
  <c r="H101" i="20"/>
  <c r="G101" i="20"/>
  <c r="F101" i="20"/>
  <c r="E101" i="20"/>
  <c r="D101" i="20"/>
  <c r="C101" i="20"/>
  <c r="B101" i="20"/>
  <c r="M100" i="20"/>
  <c r="L100" i="20"/>
  <c r="K100" i="20"/>
  <c r="J100" i="20"/>
  <c r="I100" i="20"/>
  <c r="H100" i="20"/>
  <c r="G100" i="20"/>
  <c r="F100" i="20"/>
  <c r="E100" i="20"/>
  <c r="D100" i="20"/>
  <c r="C100" i="20"/>
  <c r="B100" i="20"/>
  <c r="M98" i="20"/>
  <c r="L98" i="20"/>
  <c r="K98" i="20"/>
  <c r="J98" i="20"/>
  <c r="I98" i="20"/>
  <c r="H98" i="20"/>
  <c r="G98" i="20"/>
  <c r="F98" i="20"/>
  <c r="E98" i="20"/>
  <c r="D98" i="20"/>
  <c r="C98" i="20"/>
  <c r="B98" i="20"/>
  <c r="M97" i="20"/>
  <c r="L97" i="20"/>
  <c r="K97" i="20"/>
  <c r="J97" i="20"/>
  <c r="I97" i="20"/>
  <c r="H97" i="20"/>
  <c r="G97" i="20"/>
  <c r="F97" i="20"/>
  <c r="E97" i="20"/>
  <c r="D97" i="20"/>
  <c r="C97" i="20"/>
  <c r="B97" i="20"/>
  <c r="N80" i="20"/>
  <c r="N79" i="20"/>
  <c r="N78" i="20"/>
  <c r="N77" i="20"/>
  <c r="N76" i="20"/>
  <c r="N75" i="20"/>
  <c r="N74" i="20"/>
  <c r="N73" i="20"/>
  <c r="N72"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104" i="20" l="1"/>
  <c r="H99" i="20"/>
  <c r="E99" i="20"/>
  <c r="M99" i="20"/>
  <c r="F99" i="20"/>
  <c r="C99" i="20"/>
  <c r="K99" i="20"/>
  <c r="B99" i="20"/>
  <c r="J99" i="20"/>
  <c r="G99" i="20"/>
  <c r="D99" i="20"/>
  <c r="L99" i="20"/>
  <c r="I99" i="20"/>
  <c r="N101" i="20"/>
  <c r="N98" i="20"/>
  <c r="N103" i="20"/>
  <c r="N100" i="20"/>
  <c r="N97" i="20"/>
  <c r="N102" i="20"/>
  <c r="M38" i="19"/>
  <c r="L38" i="19"/>
  <c r="K38" i="19"/>
  <c r="J38" i="19"/>
  <c r="I38" i="19"/>
  <c r="H38" i="19"/>
  <c r="G38" i="19"/>
  <c r="F38" i="19"/>
  <c r="E38" i="19"/>
  <c r="D38" i="19"/>
  <c r="C38" i="19"/>
  <c r="M37" i="19"/>
  <c r="L37" i="19"/>
  <c r="K37" i="19"/>
  <c r="J37" i="19"/>
  <c r="I37" i="19"/>
  <c r="H37" i="19"/>
  <c r="G37" i="19"/>
  <c r="F37" i="19"/>
  <c r="E37" i="19"/>
  <c r="D37" i="19"/>
  <c r="C37" i="19"/>
  <c r="M36" i="19"/>
  <c r="L36" i="19"/>
  <c r="K36" i="19"/>
  <c r="J36" i="19"/>
  <c r="I36" i="19"/>
  <c r="H36" i="19"/>
  <c r="G36" i="19"/>
  <c r="F36" i="19"/>
  <c r="E36" i="19"/>
  <c r="D36" i="19"/>
  <c r="C36" i="19"/>
  <c r="M35" i="19"/>
  <c r="L35" i="19"/>
  <c r="K35" i="19"/>
  <c r="J35" i="19"/>
  <c r="I35" i="19"/>
  <c r="H35" i="19"/>
  <c r="G35" i="19"/>
  <c r="F35" i="19"/>
  <c r="E35" i="19"/>
  <c r="D35" i="19"/>
  <c r="C35" i="19"/>
  <c r="M34" i="19"/>
  <c r="L34" i="19"/>
  <c r="K34" i="19"/>
  <c r="J34" i="19"/>
  <c r="I34" i="19"/>
  <c r="H34" i="19"/>
  <c r="G34" i="19"/>
  <c r="F34" i="19"/>
  <c r="E34" i="19"/>
  <c r="D34" i="19"/>
  <c r="C34" i="19"/>
  <c r="M32" i="19"/>
  <c r="L32" i="19"/>
  <c r="K32" i="19"/>
  <c r="J32" i="19"/>
  <c r="I32" i="19"/>
  <c r="H32" i="19"/>
  <c r="G32" i="19"/>
  <c r="F32" i="19"/>
  <c r="E32" i="19"/>
  <c r="D32" i="19"/>
  <c r="C32" i="19"/>
  <c r="M31" i="19"/>
  <c r="L31" i="19"/>
  <c r="K31" i="19"/>
  <c r="J31" i="19"/>
  <c r="I31" i="19"/>
  <c r="H31" i="19"/>
  <c r="G31" i="19"/>
  <c r="F31" i="19"/>
  <c r="E31" i="19"/>
  <c r="D31" i="19"/>
  <c r="C31" i="19"/>
  <c r="B38" i="19"/>
  <c r="B37" i="19"/>
  <c r="B36" i="19"/>
  <c r="B35" i="19"/>
  <c r="B34" i="19"/>
  <c r="B32" i="19"/>
  <c r="B31" i="19"/>
  <c r="F320" i="14"/>
  <c r="M33" i="19" l="1"/>
  <c r="C33" i="19"/>
  <c r="D33" i="19"/>
  <c r="L33" i="19"/>
  <c r="J33" i="19"/>
  <c r="K33" i="19"/>
  <c r="E33" i="19"/>
  <c r="G33" i="19"/>
  <c r="F33" i="19"/>
  <c r="H33" i="19"/>
  <c r="I33" i="19"/>
  <c r="N99" i="20"/>
  <c r="M132" i="23"/>
  <c r="L132" i="23"/>
  <c r="K132" i="23"/>
  <c r="J132" i="23"/>
  <c r="I132" i="23"/>
  <c r="H132" i="23"/>
  <c r="G132" i="23"/>
  <c r="F132" i="23"/>
  <c r="E132" i="23"/>
  <c r="D132" i="23"/>
  <c r="C132" i="23"/>
  <c r="B132" i="23"/>
  <c r="M131" i="23"/>
  <c r="L131" i="23"/>
  <c r="K131" i="23"/>
  <c r="J131" i="23"/>
  <c r="I131" i="23"/>
  <c r="H131" i="23"/>
  <c r="G131" i="23"/>
  <c r="F131" i="23"/>
  <c r="E131" i="23"/>
  <c r="D131" i="23"/>
  <c r="C131" i="23"/>
  <c r="B131" i="23"/>
  <c r="M130" i="23"/>
  <c r="L130" i="23"/>
  <c r="K130" i="23"/>
  <c r="J130" i="23"/>
  <c r="I130" i="23"/>
  <c r="H130" i="23"/>
  <c r="G130" i="23"/>
  <c r="F130" i="23"/>
  <c r="E130" i="23"/>
  <c r="D130" i="23"/>
  <c r="C130" i="23"/>
  <c r="B130" i="23"/>
  <c r="M129" i="23"/>
  <c r="L129" i="23"/>
  <c r="K129" i="23"/>
  <c r="J129" i="23"/>
  <c r="I129" i="23"/>
  <c r="H129" i="23"/>
  <c r="G129" i="23"/>
  <c r="F129" i="23"/>
  <c r="E129" i="23"/>
  <c r="D129" i="23"/>
  <c r="C129" i="23"/>
  <c r="B129" i="23"/>
  <c r="M128" i="23"/>
  <c r="L128" i="23"/>
  <c r="K128" i="23"/>
  <c r="J128" i="23"/>
  <c r="I128" i="23"/>
  <c r="H128" i="23"/>
  <c r="G128" i="23"/>
  <c r="F128" i="23"/>
  <c r="E128" i="23"/>
  <c r="D128" i="23"/>
  <c r="C128" i="23"/>
  <c r="B128" i="23"/>
  <c r="M126" i="23"/>
  <c r="L126" i="23"/>
  <c r="K126" i="23"/>
  <c r="J126" i="23"/>
  <c r="I126" i="23"/>
  <c r="H126" i="23"/>
  <c r="G126" i="23"/>
  <c r="F126" i="23"/>
  <c r="E126" i="23"/>
  <c r="D126" i="23"/>
  <c r="C126" i="23"/>
  <c r="B126" i="23"/>
  <c r="M125" i="23"/>
  <c r="L125" i="23"/>
  <c r="K125" i="23"/>
  <c r="J125" i="23"/>
  <c r="I125" i="23"/>
  <c r="H125" i="23"/>
  <c r="G125" i="23"/>
  <c r="F125" i="23"/>
  <c r="E125" i="23"/>
  <c r="D125" i="23"/>
  <c r="C125" i="23"/>
  <c r="B125" i="23"/>
  <c r="N108" i="23"/>
  <c r="N107" i="23"/>
  <c r="N106" i="23"/>
  <c r="N105" i="23"/>
  <c r="N104" i="23"/>
  <c r="N101" i="23"/>
  <c r="N100" i="23"/>
  <c r="N99" i="23"/>
  <c r="N98" i="23"/>
  <c r="N97" i="23"/>
  <c r="N96" i="23"/>
  <c r="N95" i="23"/>
  <c r="N94" i="23"/>
  <c r="N93" i="23"/>
  <c r="N92" i="23"/>
  <c r="N91" i="23"/>
  <c r="N90" i="23"/>
  <c r="N89" i="23"/>
  <c r="N88" i="23"/>
  <c r="N87" i="23"/>
  <c r="N86" i="23"/>
  <c r="N85" i="23"/>
  <c r="N84" i="23"/>
  <c r="N83" i="23"/>
  <c r="N82" i="23"/>
  <c r="N81" i="23"/>
  <c r="N80" i="23"/>
  <c r="N79"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65" i="23"/>
  <c r="L65" i="23"/>
  <c r="K65" i="23"/>
  <c r="J65" i="23"/>
  <c r="I65" i="23"/>
  <c r="H65" i="23"/>
  <c r="G65" i="23"/>
  <c r="F65" i="23"/>
  <c r="E65" i="23"/>
  <c r="D65" i="23"/>
  <c r="C65" i="23"/>
  <c r="B65" i="23"/>
  <c r="M64" i="23"/>
  <c r="L64" i="23"/>
  <c r="K64" i="23"/>
  <c r="J64" i="23"/>
  <c r="I64" i="23"/>
  <c r="H64" i="23"/>
  <c r="G64" i="23"/>
  <c r="F64" i="23"/>
  <c r="E64" i="23"/>
  <c r="D64" i="23"/>
  <c r="C64" i="23"/>
  <c r="B64" i="23"/>
  <c r="M63" i="23"/>
  <c r="L63" i="23"/>
  <c r="K63" i="23"/>
  <c r="J63" i="23"/>
  <c r="I63" i="23"/>
  <c r="H63" i="23"/>
  <c r="G63" i="23"/>
  <c r="F63" i="23"/>
  <c r="E63" i="23"/>
  <c r="D63" i="23"/>
  <c r="C63" i="23"/>
  <c r="B63" i="23"/>
  <c r="M62" i="23"/>
  <c r="L62" i="23"/>
  <c r="K62" i="23"/>
  <c r="J62" i="23"/>
  <c r="I62" i="23"/>
  <c r="H62" i="23"/>
  <c r="G62" i="23"/>
  <c r="F62" i="23"/>
  <c r="E62" i="23"/>
  <c r="D62" i="23"/>
  <c r="C62" i="23"/>
  <c r="B62" i="23"/>
  <c r="M61" i="23"/>
  <c r="L61" i="23"/>
  <c r="K61" i="23"/>
  <c r="J61" i="23"/>
  <c r="I61" i="23"/>
  <c r="H61" i="23"/>
  <c r="G61" i="23"/>
  <c r="F61" i="23"/>
  <c r="E61" i="23"/>
  <c r="D61" i="23"/>
  <c r="C61" i="23"/>
  <c r="B61" i="23"/>
  <c r="M59" i="23"/>
  <c r="L59" i="23"/>
  <c r="K59" i="23"/>
  <c r="J59" i="23"/>
  <c r="I59" i="23"/>
  <c r="H59" i="23"/>
  <c r="G59" i="23"/>
  <c r="F59" i="23"/>
  <c r="E59" i="23"/>
  <c r="D59" i="23"/>
  <c r="C59" i="23"/>
  <c r="B59" i="23"/>
  <c r="M58" i="23"/>
  <c r="L58" i="23"/>
  <c r="K58" i="23"/>
  <c r="J58" i="23"/>
  <c r="I58" i="23"/>
  <c r="H58" i="23"/>
  <c r="G58" i="23"/>
  <c r="F58" i="23"/>
  <c r="E58" i="23"/>
  <c r="D58" i="23"/>
  <c r="C58" i="23"/>
  <c r="B58" i="23"/>
  <c r="K127" i="23" l="1"/>
  <c r="C127" i="23"/>
  <c r="N129" i="23"/>
  <c r="B127" i="23"/>
  <c r="I127" i="23"/>
  <c r="J127" i="23"/>
  <c r="N132" i="23"/>
  <c r="H127" i="23"/>
  <c r="E127" i="23"/>
  <c r="M127" i="23"/>
  <c r="D127" i="23"/>
  <c r="F127" i="23"/>
  <c r="L127" i="23"/>
  <c r="G127" i="23"/>
  <c r="N126" i="23"/>
  <c r="N131" i="23"/>
  <c r="N128" i="23"/>
  <c r="N125" i="23"/>
  <c r="N130" i="23"/>
  <c r="G60" i="23"/>
  <c r="H60" i="23"/>
  <c r="I60" i="23"/>
  <c r="E60" i="23"/>
  <c r="M60" i="23"/>
  <c r="B60" i="23"/>
  <c r="J60" i="23"/>
  <c r="C60" i="23"/>
  <c r="K60" i="23"/>
  <c r="F60" i="23"/>
  <c r="N61" i="23"/>
  <c r="D60" i="23"/>
  <c r="L60" i="23"/>
  <c r="N65" i="23"/>
  <c r="N62" i="23"/>
  <c r="N58" i="23"/>
  <c r="N59" i="23"/>
  <c r="N64" i="23"/>
  <c r="N63" i="23"/>
  <c r="M216" i="21"/>
  <c r="L216" i="21"/>
  <c r="K216" i="21"/>
  <c r="J216" i="21"/>
  <c r="I216" i="21"/>
  <c r="H216" i="21"/>
  <c r="G216" i="21"/>
  <c r="F216" i="21"/>
  <c r="E216" i="21"/>
  <c r="D216" i="21"/>
  <c r="C216" i="21"/>
  <c r="B216"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213" i="21"/>
  <c r="L213" i="21"/>
  <c r="K213" i="21"/>
  <c r="J213" i="21"/>
  <c r="I213" i="21"/>
  <c r="H213" i="21"/>
  <c r="G213" i="21"/>
  <c r="F213" i="21"/>
  <c r="E213" i="21"/>
  <c r="D213" i="21"/>
  <c r="C213" i="21"/>
  <c r="B213" i="21"/>
  <c r="M212" i="21"/>
  <c r="L212" i="21"/>
  <c r="K212" i="21"/>
  <c r="J212" i="21"/>
  <c r="I212" i="21"/>
  <c r="H212" i="21"/>
  <c r="G212" i="21"/>
  <c r="F212" i="21"/>
  <c r="E212" i="21"/>
  <c r="D212" i="21"/>
  <c r="C212" i="21"/>
  <c r="B212" i="21"/>
  <c r="M210" i="21"/>
  <c r="L210" i="21"/>
  <c r="K210" i="21"/>
  <c r="J210" i="21"/>
  <c r="I210" i="21"/>
  <c r="H210" i="21"/>
  <c r="G210" i="21"/>
  <c r="F210" i="21"/>
  <c r="E210" i="21"/>
  <c r="D210" i="21"/>
  <c r="C210" i="21"/>
  <c r="B210" i="21"/>
  <c r="B209" i="21"/>
  <c r="N41" i="21"/>
  <c r="N40" i="21"/>
  <c r="N39" i="21"/>
  <c r="N38" i="21"/>
  <c r="N37" i="21"/>
  <c r="N36" i="21"/>
  <c r="N35" i="21"/>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I211" i="21" l="1"/>
  <c r="N127" i="23"/>
  <c r="N60" i="23"/>
  <c r="D211" i="21"/>
  <c r="C211" i="21"/>
  <c r="K211" i="21"/>
  <c r="H211" i="21"/>
  <c r="G211" i="21"/>
  <c r="J211" i="21"/>
  <c r="L211" i="21"/>
  <c r="B211" i="21"/>
  <c r="F211" i="21"/>
  <c r="E211" i="21"/>
  <c r="M211" i="21"/>
  <c r="M179" i="21"/>
  <c r="L179" i="21"/>
  <c r="K179" i="21"/>
  <c r="J179" i="21"/>
  <c r="I179" i="21"/>
  <c r="H179" i="21"/>
  <c r="G179" i="21"/>
  <c r="F179" i="21"/>
  <c r="E179" i="21"/>
  <c r="D179" i="21"/>
  <c r="C179" i="21"/>
  <c r="M178" i="21"/>
  <c r="L178" i="21"/>
  <c r="K178" i="21"/>
  <c r="J178" i="21"/>
  <c r="I178" i="21"/>
  <c r="H178" i="21"/>
  <c r="G178" i="21"/>
  <c r="F178" i="21"/>
  <c r="E178" i="21"/>
  <c r="D178" i="21"/>
  <c r="C178" i="21"/>
  <c r="M177" i="21"/>
  <c r="L177" i="21"/>
  <c r="K177" i="21"/>
  <c r="J177" i="21"/>
  <c r="I177" i="21"/>
  <c r="H177" i="21"/>
  <c r="G177" i="21"/>
  <c r="F177" i="21"/>
  <c r="E177" i="21"/>
  <c r="D177" i="21"/>
  <c r="C177" i="21"/>
  <c r="M176" i="21"/>
  <c r="L176" i="21"/>
  <c r="K176" i="21"/>
  <c r="J176" i="21"/>
  <c r="I176" i="21"/>
  <c r="H176" i="21"/>
  <c r="G176" i="21"/>
  <c r="F176" i="21"/>
  <c r="E176" i="21"/>
  <c r="D176" i="21"/>
  <c r="C176" i="21"/>
  <c r="M175" i="21"/>
  <c r="L175" i="21"/>
  <c r="K175" i="21"/>
  <c r="J175" i="21"/>
  <c r="I175" i="21"/>
  <c r="H175" i="21"/>
  <c r="G175" i="21"/>
  <c r="F175" i="21"/>
  <c r="E175" i="21"/>
  <c r="D175" i="21"/>
  <c r="C175" i="21"/>
  <c r="M173" i="21"/>
  <c r="L173" i="21"/>
  <c r="K173" i="21"/>
  <c r="J173" i="21"/>
  <c r="I173" i="21"/>
  <c r="H173" i="21"/>
  <c r="G173" i="21"/>
  <c r="F173" i="21"/>
  <c r="E173" i="21"/>
  <c r="D173" i="21"/>
  <c r="C173" i="21"/>
  <c r="M172" i="21"/>
  <c r="L172" i="21"/>
  <c r="K172" i="21"/>
  <c r="J172" i="21"/>
  <c r="B179" i="21"/>
  <c r="B178" i="21"/>
  <c r="B177" i="21"/>
  <c r="B176" i="21"/>
  <c r="B175" i="21"/>
  <c r="B173" i="21"/>
  <c r="O155" i="21"/>
  <c r="O154" i="21"/>
  <c r="O153" i="21"/>
  <c r="O152" i="21"/>
  <c r="O150" i="21"/>
  <c r="O149" i="21"/>
  <c r="O148" i="21"/>
  <c r="O147" i="21"/>
  <c r="B142" i="21"/>
  <c r="B141" i="21"/>
  <c r="B140" i="21"/>
  <c r="B139" i="21"/>
  <c r="B138" i="21"/>
  <c r="B136" i="21"/>
  <c r="B135" i="21"/>
  <c r="O133" i="21"/>
  <c r="O132" i="21"/>
  <c r="O131" i="21"/>
  <c r="O130" i="21"/>
  <c r="O129" i="21"/>
  <c r="O128" i="21"/>
  <c r="O127" i="21"/>
  <c r="O126" i="21"/>
  <c r="O125" i="21"/>
  <c r="O123" i="21"/>
  <c r="O122" i="21"/>
  <c r="O121" i="21"/>
  <c r="O120" i="21"/>
  <c r="O119" i="21"/>
  <c r="O118" i="21"/>
  <c r="O117" i="21"/>
  <c r="O116" i="21"/>
  <c r="O115" i="21"/>
  <c r="O114" i="21"/>
  <c r="O113" i="21"/>
  <c r="O112" i="21"/>
  <c r="O111" i="21"/>
  <c r="O110" i="21"/>
  <c r="O124" i="21"/>
  <c r="N81" i="21"/>
  <c r="N80" i="21"/>
  <c r="N79" i="21"/>
  <c r="N78" i="21"/>
  <c r="N77" i="21"/>
  <c r="N76" i="21"/>
  <c r="N75" i="21"/>
  <c r="N70" i="21"/>
  <c r="N74" i="21"/>
  <c r="N73" i="21"/>
  <c r="N72" i="21"/>
  <c r="N71" i="21"/>
  <c r="N24" i="21"/>
  <c r="N23" i="21"/>
  <c r="N22" i="21"/>
  <c r="N21" i="21"/>
  <c r="N20" i="21"/>
  <c r="N19" i="21"/>
  <c r="N18" i="21"/>
  <c r="N17" i="21"/>
  <c r="N16" i="21"/>
  <c r="N15" i="21"/>
  <c r="N14" i="21"/>
  <c r="N13" i="21"/>
  <c r="N12" i="21"/>
  <c r="N11" i="21"/>
  <c r="N10" i="21"/>
  <c r="N9" i="21"/>
  <c r="N8" i="21"/>
  <c r="N7" i="21"/>
  <c r="N6" i="21"/>
  <c r="N5" i="21"/>
  <c r="N4" i="21"/>
  <c r="N3" i="21"/>
  <c r="M114" i="18"/>
  <c r="L114" i="18"/>
  <c r="K114" i="18"/>
  <c r="J114" i="18"/>
  <c r="I114" i="18"/>
  <c r="H114" i="18"/>
  <c r="G114" i="18"/>
  <c r="F114" i="18"/>
  <c r="E114" i="18"/>
  <c r="D114" i="18"/>
  <c r="C114" i="18"/>
  <c r="M113" i="18"/>
  <c r="L113" i="18"/>
  <c r="K113" i="18"/>
  <c r="J113" i="18"/>
  <c r="I113" i="18"/>
  <c r="H113" i="18"/>
  <c r="G113" i="18"/>
  <c r="F113" i="18"/>
  <c r="E113" i="18"/>
  <c r="D113" i="18"/>
  <c r="C113" i="18"/>
  <c r="M112" i="18"/>
  <c r="L112" i="18"/>
  <c r="K112" i="18"/>
  <c r="J112" i="18"/>
  <c r="I112" i="18"/>
  <c r="H112" i="18"/>
  <c r="G112" i="18"/>
  <c r="F112" i="18"/>
  <c r="E112" i="18"/>
  <c r="D112" i="18"/>
  <c r="C112" i="18"/>
  <c r="M111" i="18"/>
  <c r="L111" i="18"/>
  <c r="K111" i="18"/>
  <c r="J111" i="18"/>
  <c r="I111" i="18"/>
  <c r="H111" i="18"/>
  <c r="G111" i="18"/>
  <c r="F111" i="18"/>
  <c r="E111" i="18"/>
  <c r="D111" i="18"/>
  <c r="C111" i="18"/>
  <c r="M110" i="18"/>
  <c r="L110" i="18"/>
  <c r="K110" i="18"/>
  <c r="J110" i="18"/>
  <c r="I110" i="18"/>
  <c r="H110" i="18"/>
  <c r="G110" i="18"/>
  <c r="F110" i="18"/>
  <c r="E110" i="18"/>
  <c r="D110" i="18"/>
  <c r="C110" i="18"/>
  <c r="M108" i="18"/>
  <c r="L108" i="18"/>
  <c r="K108" i="18"/>
  <c r="J108" i="18"/>
  <c r="I108" i="18"/>
  <c r="H108" i="18"/>
  <c r="G108" i="18"/>
  <c r="F108" i="18"/>
  <c r="E108" i="18"/>
  <c r="D108" i="18"/>
  <c r="C108" i="18"/>
  <c r="M107" i="18"/>
  <c r="L107" i="18"/>
  <c r="K107" i="18"/>
  <c r="J107" i="18"/>
  <c r="I107" i="18"/>
  <c r="H107" i="18"/>
  <c r="G107" i="18"/>
  <c r="F107" i="18"/>
  <c r="E107" i="18"/>
  <c r="D107" i="18"/>
  <c r="C107" i="18"/>
  <c r="M70" i="18"/>
  <c r="L70" i="18"/>
  <c r="K70" i="18"/>
  <c r="J70" i="18"/>
  <c r="I70" i="18"/>
  <c r="H70" i="18"/>
  <c r="G70" i="18"/>
  <c r="F70" i="18"/>
  <c r="E70" i="18"/>
  <c r="D70" i="18"/>
  <c r="C70" i="18"/>
  <c r="M69" i="18"/>
  <c r="L69" i="18"/>
  <c r="K69" i="18"/>
  <c r="J69" i="18"/>
  <c r="I69" i="18"/>
  <c r="H69" i="18"/>
  <c r="G69" i="18"/>
  <c r="F69" i="18"/>
  <c r="E69" i="18"/>
  <c r="D69" i="18"/>
  <c r="C69" i="18"/>
  <c r="M68" i="18"/>
  <c r="L68" i="18"/>
  <c r="K68" i="18"/>
  <c r="J68" i="18"/>
  <c r="I68" i="18"/>
  <c r="H68" i="18"/>
  <c r="G68" i="18"/>
  <c r="F68" i="18"/>
  <c r="E68" i="18"/>
  <c r="D68" i="18"/>
  <c r="C68" i="18"/>
  <c r="M67" i="18"/>
  <c r="L67" i="18"/>
  <c r="K67" i="18"/>
  <c r="J67" i="18"/>
  <c r="I67" i="18"/>
  <c r="H67" i="18"/>
  <c r="G67" i="18"/>
  <c r="F67" i="18"/>
  <c r="E67" i="18"/>
  <c r="D67" i="18"/>
  <c r="C67" i="18"/>
  <c r="M66" i="18"/>
  <c r="L66" i="18"/>
  <c r="K66" i="18"/>
  <c r="J66" i="18"/>
  <c r="I66" i="18"/>
  <c r="H66" i="18"/>
  <c r="G66" i="18"/>
  <c r="F66" i="18"/>
  <c r="E66" i="18"/>
  <c r="D66" i="18"/>
  <c r="C66" i="18"/>
  <c r="M64" i="18"/>
  <c r="L64" i="18"/>
  <c r="K64" i="18"/>
  <c r="J64" i="18"/>
  <c r="I64" i="18"/>
  <c r="H64" i="18"/>
  <c r="G64" i="18"/>
  <c r="F64" i="18"/>
  <c r="E64" i="18"/>
  <c r="D64" i="18"/>
  <c r="C64" i="18"/>
  <c r="M63" i="18"/>
  <c r="L63" i="18"/>
  <c r="K63" i="18"/>
  <c r="J63" i="18"/>
  <c r="I63" i="18"/>
  <c r="H63" i="18"/>
  <c r="G63" i="18"/>
  <c r="F63" i="18"/>
  <c r="E63" i="18"/>
  <c r="D63" i="18"/>
  <c r="C63" i="18"/>
  <c r="B63" i="21"/>
  <c r="B62" i="21"/>
  <c r="B61" i="21"/>
  <c r="B59" i="21"/>
  <c r="B58" i="21"/>
  <c r="B114" i="18"/>
  <c r="B113" i="18"/>
  <c r="B112" i="18"/>
  <c r="B111" i="18"/>
  <c r="B110" i="18"/>
  <c r="B108" i="18"/>
  <c r="B107" i="18"/>
  <c r="B70" i="18"/>
  <c r="B69" i="18"/>
  <c r="B68" i="18"/>
  <c r="B67" i="18"/>
  <c r="B66" i="18"/>
  <c r="B64" i="18"/>
  <c r="B63" i="18"/>
  <c r="N90" i="18"/>
  <c r="N88" i="18"/>
  <c r="N87" i="18"/>
  <c r="N86" i="18"/>
  <c r="N85" i="18"/>
  <c r="N84" i="18"/>
  <c r="N83" i="18"/>
  <c r="N82" i="18"/>
  <c r="N25" i="18"/>
  <c r="N24" i="18"/>
  <c r="N23" i="18"/>
  <c r="N22" i="18"/>
  <c r="N21" i="18"/>
  <c r="N20" i="18"/>
  <c r="N19" i="18"/>
  <c r="N18" i="18"/>
  <c r="N17" i="18"/>
  <c r="N16" i="18"/>
  <c r="N15" i="18"/>
  <c r="N14" i="18"/>
  <c r="N13" i="18"/>
  <c r="N12" i="18"/>
  <c r="N11" i="18"/>
  <c r="N10" i="18"/>
  <c r="N9" i="18"/>
  <c r="N8" i="18"/>
  <c r="N7" i="18"/>
  <c r="N6" i="18"/>
  <c r="N5" i="18"/>
  <c r="N4" i="18"/>
  <c r="N3" i="18"/>
  <c r="D65" i="18" l="1"/>
  <c r="L65" i="18"/>
  <c r="N114" i="18"/>
  <c r="L174" i="21"/>
  <c r="D174" i="21"/>
  <c r="C174" i="21"/>
  <c r="K174" i="21"/>
  <c r="G65" i="18"/>
  <c r="H65" i="18"/>
  <c r="F65" i="18"/>
  <c r="I65" i="18"/>
  <c r="C65" i="18"/>
  <c r="K65" i="18"/>
  <c r="J65" i="18"/>
  <c r="C109" i="18"/>
  <c r="K109" i="18"/>
  <c r="G109" i="18"/>
  <c r="N108" i="18"/>
  <c r="D109" i="18"/>
  <c r="L109" i="18"/>
  <c r="H109" i="18"/>
  <c r="E109" i="18"/>
  <c r="M109" i="18"/>
  <c r="I109" i="18"/>
  <c r="N111" i="18"/>
  <c r="N113" i="18"/>
  <c r="F109" i="18"/>
  <c r="N107" i="18"/>
  <c r="J109" i="18"/>
  <c r="N110" i="18"/>
  <c r="N112" i="18"/>
  <c r="E65" i="18"/>
  <c r="M65" i="18"/>
  <c r="G174" i="21"/>
  <c r="H174" i="21"/>
  <c r="I174" i="21"/>
  <c r="E174" i="21"/>
  <c r="J174" i="21"/>
  <c r="F174" i="21"/>
  <c r="M174" i="21"/>
  <c r="B174" i="21"/>
  <c r="N105" i="21"/>
  <c r="N102" i="21"/>
  <c r="N104" i="21"/>
  <c r="N99" i="21"/>
  <c r="N103" i="21"/>
  <c r="N98" i="21"/>
  <c r="N101" i="21"/>
  <c r="N109" i="18" l="1"/>
  <c r="N100" i="21"/>
  <c r="N27" i="21"/>
  <c r="N26" i="21"/>
  <c r="N25" i="21"/>
  <c r="N35" i="18" l="1"/>
  <c r="N34" i="18"/>
  <c r="M38" i="22" l="1"/>
  <c r="L38" i="22"/>
  <c r="K38" i="22"/>
  <c r="J38" i="22"/>
  <c r="I38" i="22"/>
  <c r="H38" i="22"/>
  <c r="G38" i="22"/>
  <c r="F38" i="22"/>
  <c r="E38" i="22"/>
  <c r="D38" i="22"/>
  <c r="C38" i="22"/>
  <c r="M37" i="22"/>
  <c r="L37" i="22"/>
  <c r="K37" i="22"/>
  <c r="J37" i="22"/>
  <c r="I37" i="22"/>
  <c r="H37" i="22"/>
  <c r="G37" i="22"/>
  <c r="F37" i="22"/>
  <c r="E37" i="22"/>
  <c r="D37" i="22"/>
  <c r="C37" i="22"/>
  <c r="M36" i="22"/>
  <c r="L36" i="22"/>
  <c r="K36" i="22"/>
  <c r="J36" i="22"/>
  <c r="I36" i="22"/>
  <c r="H36" i="22"/>
  <c r="G36" i="22"/>
  <c r="F36" i="22"/>
  <c r="E36" i="22"/>
  <c r="D36" i="22"/>
  <c r="C36" i="22"/>
  <c r="M35" i="22"/>
  <c r="L35" i="22"/>
  <c r="K35" i="22"/>
  <c r="J35" i="22"/>
  <c r="I35" i="22"/>
  <c r="H35" i="22"/>
  <c r="G35" i="22"/>
  <c r="F35" i="22"/>
  <c r="E35" i="22"/>
  <c r="D35" i="22"/>
  <c r="C35" i="22"/>
  <c r="M34" i="22"/>
  <c r="L34" i="22"/>
  <c r="K34" i="22"/>
  <c r="J34" i="22"/>
  <c r="I34" i="22"/>
  <c r="H34" i="22"/>
  <c r="G34" i="22"/>
  <c r="F34" i="22"/>
  <c r="E34" i="22"/>
  <c r="D34" i="22"/>
  <c r="C34" i="22"/>
  <c r="M32" i="22"/>
  <c r="L32" i="22"/>
  <c r="K32" i="22"/>
  <c r="J32" i="22"/>
  <c r="I32" i="22"/>
  <c r="H32" i="22"/>
  <c r="G32" i="22"/>
  <c r="F32" i="22"/>
  <c r="E32" i="22"/>
  <c r="D32" i="22"/>
  <c r="C32" i="22"/>
  <c r="M31" i="22"/>
  <c r="L31" i="22"/>
  <c r="K31" i="22"/>
  <c r="J31" i="22"/>
  <c r="I31" i="22"/>
  <c r="H31" i="22"/>
  <c r="G31" i="22"/>
  <c r="F31" i="22"/>
  <c r="E31" i="22"/>
  <c r="D31" i="22"/>
  <c r="C31" i="22"/>
  <c r="B38" i="22"/>
  <c r="B37" i="22"/>
  <c r="B36" i="22"/>
  <c r="B35" i="22"/>
  <c r="B34" i="22"/>
  <c r="B32" i="22"/>
  <c r="B31" i="22"/>
  <c r="N6" i="22"/>
  <c r="N7" i="22"/>
  <c r="N8" i="22"/>
  <c r="N42" i="18"/>
  <c r="N40" i="18"/>
  <c r="N39" i="18"/>
  <c r="N38" i="18"/>
  <c r="N37" i="18"/>
  <c r="N36" i="18"/>
  <c r="N33" i="18"/>
  <c r="N32" i="18"/>
  <c r="N31" i="18"/>
  <c r="N30" i="18"/>
  <c r="N28" i="18"/>
  <c r="N27" i="18"/>
  <c r="N26" i="18"/>
  <c r="N29" i="18"/>
  <c r="M253" i="21"/>
  <c r="L253" i="21"/>
  <c r="K253" i="21"/>
  <c r="J253" i="21"/>
  <c r="I253" i="21"/>
  <c r="H253" i="21"/>
  <c r="G253" i="21"/>
  <c r="F253" i="21"/>
  <c r="E253" i="21"/>
  <c r="D253" i="21"/>
  <c r="C253" i="21"/>
  <c r="B253" i="21"/>
  <c r="M252" i="21"/>
  <c r="L252" i="21"/>
  <c r="K252" i="21"/>
  <c r="J252" i="21"/>
  <c r="I252" i="21"/>
  <c r="H252" i="21"/>
  <c r="G252" i="21"/>
  <c r="F252" i="21"/>
  <c r="E252" i="21"/>
  <c r="D252" i="21"/>
  <c r="C252" i="21"/>
  <c r="B252" i="21"/>
  <c r="M251" i="21"/>
  <c r="L251" i="21"/>
  <c r="K251" i="21"/>
  <c r="J251" i="21"/>
  <c r="I251" i="21"/>
  <c r="H251" i="21"/>
  <c r="G251" i="21"/>
  <c r="F251" i="21"/>
  <c r="E251" i="21"/>
  <c r="D251" i="21"/>
  <c r="C251" i="21"/>
  <c r="B251" i="21"/>
  <c r="M250" i="21"/>
  <c r="L250" i="21"/>
  <c r="K250" i="21"/>
  <c r="J250" i="21"/>
  <c r="I250" i="21"/>
  <c r="H250" i="21"/>
  <c r="G250" i="21"/>
  <c r="F250" i="21"/>
  <c r="E250" i="21"/>
  <c r="D250" i="21"/>
  <c r="C250" i="21"/>
  <c r="B250" i="21"/>
  <c r="M249" i="21"/>
  <c r="L249" i="21"/>
  <c r="K249" i="21"/>
  <c r="J249" i="21"/>
  <c r="I249" i="21"/>
  <c r="H249" i="21"/>
  <c r="G249" i="21"/>
  <c r="F249" i="21"/>
  <c r="E249" i="21"/>
  <c r="D249" i="21"/>
  <c r="C249" i="21"/>
  <c r="B249" i="21"/>
  <c r="M247" i="21"/>
  <c r="L247" i="21"/>
  <c r="K247" i="21"/>
  <c r="J247" i="21"/>
  <c r="I247" i="21"/>
  <c r="H247" i="21"/>
  <c r="G247" i="21"/>
  <c r="F247" i="21"/>
  <c r="E247" i="21"/>
  <c r="D247" i="21"/>
  <c r="C247" i="21"/>
  <c r="B247" i="21"/>
  <c r="M246" i="21"/>
  <c r="L246" i="21"/>
  <c r="K246" i="21"/>
  <c r="J246" i="21"/>
  <c r="I246" i="21"/>
  <c r="H246" i="21"/>
  <c r="G246" i="21"/>
  <c r="F246" i="21"/>
  <c r="E246" i="21"/>
  <c r="D246" i="21"/>
  <c r="C246" i="21"/>
  <c r="B246" i="21"/>
  <c r="M142" i="21"/>
  <c r="L142" i="21"/>
  <c r="K142" i="21"/>
  <c r="J142" i="21"/>
  <c r="I142" i="21"/>
  <c r="H142" i="21"/>
  <c r="G142" i="21"/>
  <c r="F142" i="21"/>
  <c r="E142" i="21"/>
  <c r="D142" i="21"/>
  <c r="C142" i="21"/>
  <c r="M141" i="21"/>
  <c r="L141" i="21"/>
  <c r="K141" i="21"/>
  <c r="J141" i="21"/>
  <c r="I141" i="21"/>
  <c r="H141" i="21"/>
  <c r="G141" i="21"/>
  <c r="F141" i="21"/>
  <c r="E141" i="21"/>
  <c r="D141" i="21"/>
  <c r="C141" i="21"/>
  <c r="M140" i="21"/>
  <c r="L140" i="21"/>
  <c r="K140" i="21"/>
  <c r="J140" i="21"/>
  <c r="I140" i="21"/>
  <c r="H140" i="21"/>
  <c r="G140" i="21"/>
  <c r="F140" i="21"/>
  <c r="E140" i="21"/>
  <c r="D140" i="21"/>
  <c r="C140" i="21"/>
  <c r="M139" i="21"/>
  <c r="L139" i="21"/>
  <c r="K139" i="21"/>
  <c r="J139" i="21"/>
  <c r="I139" i="21"/>
  <c r="H139" i="21"/>
  <c r="G139" i="21"/>
  <c r="F139" i="21"/>
  <c r="E139" i="21"/>
  <c r="D139" i="21"/>
  <c r="C139" i="21"/>
  <c r="M138" i="21"/>
  <c r="L138" i="21"/>
  <c r="K138" i="21"/>
  <c r="J138" i="21"/>
  <c r="I138" i="21"/>
  <c r="H138" i="21"/>
  <c r="G138" i="21"/>
  <c r="F138" i="21"/>
  <c r="E138" i="21"/>
  <c r="D138" i="21"/>
  <c r="C138" i="21"/>
  <c r="M136" i="21"/>
  <c r="L136" i="21"/>
  <c r="K136" i="21"/>
  <c r="J136" i="21"/>
  <c r="I136" i="21"/>
  <c r="H136" i="21"/>
  <c r="G136" i="21"/>
  <c r="F136" i="21"/>
  <c r="E136" i="21"/>
  <c r="D136" i="21"/>
  <c r="C136" i="21"/>
  <c r="M135" i="21"/>
  <c r="L135" i="21"/>
  <c r="K135" i="21"/>
  <c r="J135" i="21"/>
  <c r="I135" i="21"/>
  <c r="H135" i="21"/>
  <c r="G135" i="21"/>
  <c r="F135" i="21"/>
  <c r="E135" i="21"/>
  <c r="D135" i="21"/>
  <c r="C135" i="21"/>
  <c r="B248" i="21" l="1"/>
  <c r="I33" i="22"/>
  <c r="E33" i="22"/>
  <c r="M33" i="22"/>
  <c r="J33" i="22"/>
  <c r="F33" i="22"/>
  <c r="D33" i="22"/>
  <c r="L33" i="22"/>
  <c r="C33" i="22"/>
  <c r="K33" i="22"/>
  <c r="G33" i="22"/>
  <c r="H33" i="22"/>
  <c r="N67" i="18"/>
  <c r="N64" i="18"/>
  <c r="N68" i="18"/>
  <c r="N69" i="18"/>
  <c r="N66" i="18"/>
  <c r="N63" i="18"/>
  <c r="O49" i="18" s="1"/>
  <c r="N70" i="18"/>
  <c r="I248" i="21"/>
  <c r="N249" i="21"/>
  <c r="D248" i="21"/>
  <c r="F248" i="21"/>
  <c r="J248" i="21"/>
  <c r="L248" i="21"/>
  <c r="H248" i="21"/>
  <c r="H137" i="21"/>
  <c r="B137" i="21"/>
  <c r="J137" i="21"/>
  <c r="F137" i="21"/>
  <c r="G137" i="21"/>
  <c r="C137" i="21"/>
  <c r="K137" i="21"/>
  <c r="N253" i="21"/>
  <c r="L137" i="21"/>
  <c r="I137" i="21"/>
  <c r="E137" i="21"/>
  <c r="M137" i="21"/>
  <c r="E248" i="21"/>
  <c r="M248" i="21"/>
  <c r="N252" i="21"/>
  <c r="D137" i="21"/>
  <c r="N247" i="21"/>
  <c r="C248" i="21"/>
  <c r="K248" i="21"/>
  <c r="G248" i="21"/>
  <c r="N250" i="21"/>
  <c r="N251" i="21"/>
  <c r="N246"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65" i="18"/>
  <c r="N248" i="21"/>
  <c r="M65" i="21" l="1"/>
  <c r="L65" i="21"/>
  <c r="K65" i="21"/>
  <c r="J65" i="21"/>
  <c r="I65" i="21"/>
  <c r="H65" i="21"/>
  <c r="G65" i="21"/>
  <c r="F65" i="21"/>
  <c r="E65" i="21"/>
  <c r="D65" i="21"/>
  <c r="C65" i="21"/>
  <c r="B65" i="21"/>
  <c r="M64" i="21"/>
  <c r="L64" i="21"/>
  <c r="K64" i="21"/>
  <c r="J64" i="21"/>
  <c r="I64" i="21"/>
  <c r="H64" i="21"/>
  <c r="G64" i="21"/>
  <c r="F64" i="21"/>
  <c r="E64" i="21"/>
  <c r="D64" i="21"/>
  <c r="C64" i="21"/>
  <c r="B64" i="21"/>
  <c r="M63" i="21"/>
  <c r="L63" i="21"/>
  <c r="K63" i="21"/>
  <c r="J63" i="21"/>
  <c r="I63" i="21"/>
  <c r="H63" i="21"/>
  <c r="G63" i="21"/>
  <c r="F63" i="21"/>
  <c r="E63" i="21"/>
  <c r="D63" i="21"/>
  <c r="C63" i="21"/>
  <c r="M62" i="21"/>
  <c r="L62" i="21"/>
  <c r="K62" i="21"/>
  <c r="J62" i="21"/>
  <c r="I62" i="21"/>
  <c r="H62" i="21"/>
  <c r="G62" i="21"/>
  <c r="F62" i="21"/>
  <c r="E62" i="21"/>
  <c r="D62" i="21"/>
  <c r="C62" i="21"/>
  <c r="M61" i="21"/>
  <c r="L61" i="21"/>
  <c r="K61" i="21"/>
  <c r="J61" i="21"/>
  <c r="I61" i="21"/>
  <c r="H61" i="21"/>
  <c r="G61" i="21"/>
  <c r="F61" i="21"/>
  <c r="E61" i="21"/>
  <c r="D61" i="21"/>
  <c r="C61" i="21"/>
  <c r="M59" i="21"/>
  <c r="L59" i="21"/>
  <c r="K59" i="21"/>
  <c r="J59" i="21"/>
  <c r="I59" i="21"/>
  <c r="H59" i="21"/>
  <c r="G59" i="21"/>
  <c r="F59" i="21"/>
  <c r="E59" i="21"/>
  <c r="D59" i="21"/>
  <c r="C59" i="21"/>
  <c r="M58" i="21"/>
  <c r="L58" i="21"/>
  <c r="K58" i="21"/>
  <c r="J58" i="21"/>
  <c r="I58" i="21"/>
  <c r="H58" i="21"/>
  <c r="G58" i="21"/>
  <c r="F58" i="21"/>
  <c r="E58" i="21"/>
  <c r="D58" i="21"/>
  <c r="C58" i="21"/>
  <c r="B73" i="18"/>
  <c r="N14" i="22"/>
  <c r="N13" i="22"/>
  <c r="N12" i="22"/>
  <c r="N11" i="22"/>
  <c r="N10" i="22"/>
  <c r="N9" i="22"/>
  <c r="N34" i="21"/>
  <c r="N33" i="21"/>
  <c r="N32" i="21"/>
  <c r="N31" i="21"/>
  <c r="N30" i="21"/>
  <c r="N29" i="21"/>
  <c r="N28" i="21"/>
  <c r="N63" i="20"/>
  <c r="N62" i="20"/>
  <c r="N66" i="20"/>
  <c r="N14" i="19"/>
  <c r="N13" i="19"/>
  <c r="N12" i="19"/>
  <c r="N11" i="19"/>
  <c r="N10" i="19"/>
  <c r="N9" i="19"/>
  <c r="N8" i="19"/>
  <c r="N7" i="19"/>
  <c r="N6" i="19"/>
  <c r="N38" i="19" l="1"/>
  <c r="N37" i="19"/>
  <c r="N36" i="19"/>
  <c r="N35" i="19"/>
  <c r="N34" i="19"/>
  <c r="N32" i="19"/>
  <c r="N31" i="19"/>
  <c r="B61" i="20"/>
  <c r="N38" i="22"/>
  <c r="N34" i="22"/>
  <c r="N31" i="22"/>
  <c r="N36" i="22"/>
  <c r="N32" i="22"/>
  <c r="N35" i="22"/>
  <c r="N37" i="22"/>
  <c r="B105" i="21"/>
  <c r="B104" i="21"/>
  <c r="I104" i="21"/>
  <c r="I102" i="21"/>
  <c r="I99" i="21"/>
  <c r="I105" i="21"/>
  <c r="I103" i="21"/>
  <c r="I101" i="21"/>
  <c r="I98" i="21"/>
  <c r="C104" i="21"/>
  <c r="C105" i="21"/>
  <c r="C103" i="21"/>
  <c r="C101" i="21"/>
  <c r="C98" i="21"/>
  <c r="C102" i="21"/>
  <c r="C99" i="21"/>
  <c r="K102" i="21"/>
  <c r="K99" i="21"/>
  <c r="K105" i="21"/>
  <c r="K103" i="21"/>
  <c r="K101" i="21"/>
  <c r="K98" i="21"/>
  <c r="K104" i="21"/>
  <c r="G105" i="21"/>
  <c r="G101" i="21"/>
  <c r="G98" i="21"/>
  <c r="G104" i="21"/>
  <c r="G102" i="21"/>
  <c r="G99" i="21"/>
  <c r="G103" i="21"/>
  <c r="H105" i="21"/>
  <c r="H103" i="21"/>
  <c r="H104" i="21"/>
  <c r="H102" i="21"/>
  <c r="H99" i="21"/>
  <c r="H101" i="21"/>
  <c r="H98" i="21"/>
  <c r="D104" i="21"/>
  <c r="D99" i="21"/>
  <c r="D105" i="21"/>
  <c r="D103" i="21"/>
  <c r="D101" i="21"/>
  <c r="D98" i="21"/>
  <c r="D102" i="21"/>
  <c r="L102" i="21"/>
  <c r="L99" i="21"/>
  <c r="L105" i="21"/>
  <c r="L103" i="21"/>
  <c r="L101" i="21"/>
  <c r="L98" i="21"/>
  <c r="L104" i="21"/>
  <c r="F102" i="21"/>
  <c r="F105" i="21"/>
  <c r="F103" i="21"/>
  <c r="F101" i="21"/>
  <c r="F99" i="21"/>
  <c r="F104" i="21"/>
  <c r="F98" i="21"/>
  <c r="J105" i="21"/>
  <c r="J103" i="21"/>
  <c r="J101" i="21"/>
  <c r="J98" i="21"/>
  <c r="J104" i="21"/>
  <c r="J102" i="21"/>
  <c r="J99" i="21"/>
  <c r="E105" i="21"/>
  <c r="E103" i="21"/>
  <c r="E101" i="21"/>
  <c r="E98" i="21"/>
  <c r="E104" i="21"/>
  <c r="E102" i="21"/>
  <c r="E99" i="21"/>
  <c r="M105" i="21"/>
  <c r="M103" i="21"/>
  <c r="M101" i="21"/>
  <c r="M98" i="21"/>
  <c r="M102" i="21"/>
  <c r="M99" i="21"/>
  <c r="M104" i="21"/>
  <c r="B116" i="18"/>
  <c r="C73" i="18"/>
  <c r="D73" i="18" s="1"/>
  <c r="E73" i="18" s="1"/>
  <c r="F73" i="18" s="1"/>
  <c r="N64" i="21"/>
  <c r="N62" i="21"/>
  <c r="N65" i="21"/>
  <c r="B33" i="22"/>
  <c r="N61" i="21"/>
  <c r="F60" i="21"/>
  <c r="B60" i="21"/>
  <c r="J60" i="21"/>
  <c r="C60" i="21"/>
  <c r="K60" i="21"/>
  <c r="G60" i="21"/>
  <c r="D60" i="21"/>
  <c r="L60" i="21"/>
  <c r="H60" i="21"/>
  <c r="N59" i="21"/>
  <c r="E60" i="21"/>
  <c r="M60" i="21"/>
  <c r="I60" i="21"/>
  <c r="B65" i="18"/>
  <c r="B33" i="19"/>
  <c r="N58" i="21"/>
  <c r="N63" i="21"/>
  <c r="N60" i="20"/>
  <c r="N65" i="20"/>
  <c r="N64" i="20"/>
  <c r="N59" i="20"/>
  <c r="G73" i="18" l="1"/>
  <c r="H73" i="18" s="1"/>
  <c r="I73" i="18" s="1"/>
  <c r="J73" i="18" s="1"/>
  <c r="K73" i="18" s="1"/>
  <c r="L73" i="18" s="1"/>
  <c r="M73" i="18" s="1"/>
  <c r="N33" i="19"/>
  <c r="C100" i="21"/>
  <c r="N33" i="22"/>
  <c r="E100" i="21"/>
  <c r="F100" i="21"/>
  <c r="D100" i="21"/>
  <c r="L100" i="21"/>
  <c r="G100" i="21"/>
  <c r="I100" i="21"/>
  <c r="M100" i="21"/>
  <c r="H100" i="21"/>
  <c r="K100" i="21"/>
  <c r="B101" i="21"/>
  <c r="B99" i="21"/>
  <c r="B98" i="21"/>
  <c r="B103" i="21"/>
  <c r="B102" i="21"/>
  <c r="J100" i="21"/>
  <c r="B109" i="18"/>
  <c r="C116" i="18"/>
  <c r="D116" i="18" s="1"/>
  <c r="E116" i="18" s="1"/>
  <c r="F116" i="18" s="1"/>
  <c r="G116" i="18" s="1"/>
  <c r="N60" i="21"/>
  <c r="N61" i="20"/>
  <c r="B100" i="21" l="1"/>
  <c r="H116" i="18"/>
  <c r="I116" i="18" s="1"/>
  <c r="J116" i="18" s="1"/>
  <c r="K116" i="18" s="1"/>
  <c r="L116" i="18" s="1"/>
  <c r="M116" i="18" s="1"/>
</calcChain>
</file>

<file path=xl/sharedStrings.xml><?xml version="1.0" encoding="utf-8"?>
<sst xmlns="http://schemas.openxmlformats.org/spreadsheetml/2006/main" count="914" uniqueCount="199">
  <si>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</si>
  <si>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</si>
  <si>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</si>
  <si>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</si>
  <si>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</si>
  <si>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</si>
  <si>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</si>
  <si>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</si>
  <si>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</si>
  <si>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</si>
  <si>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</si>
  <si>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</si>
  <si>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</si>
  <si>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</si>
  <si>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</si>
  <si>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</si>
  <si>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</si>
  <si>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</si>
  <si>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</si>
  <si>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</si>
  <si>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</si>
  <si>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</si>
  <si>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</si>
  <si>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</si>
  <si>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</si>
  <si>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</si>
  <si>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</si>
  <si>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</si>
  <si>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</si>
  <si>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</si>
  <si>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</si>
  <si>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</si>
  <si>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</si>
  <si>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</si>
  <si>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</si>
  <si>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</si>
  <si>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</si>
  <si>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</si>
  <si>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</si>
  <si>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</si>
  <si>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</si>
  <si>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</si>
  <si>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</si>
  <si>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</si>
  <si>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</si>
  <si>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</si>
  <si>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</si>
  <si>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</si>
  <si>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</si>
  <si>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</si>
  <si>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</si>
  <si>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</si>
  <si>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</si>
  <si>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</si>
  <si>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</si>
  <si>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</si>
  <si>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Rel. Hum.</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</si>
  <si>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</si>
  <si>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</si>
  <si>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</si>
  <si>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</si>
  <si>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</si>
  <si>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</si>
  <si>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</si>
  <si>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</si>
  <si>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</si>
  <si>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</si>
  <si>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</si>
  <si>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</si>
  <si>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</si>
  <si>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</si>
  <si>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</si>
  <si>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</si>
  <si>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</si>
  <si>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</si>
  <si>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</si>
  <si>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</si>
  <si>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</si>
  <si>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</si>
  <si>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</si>
  <si>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</si>
  <si>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</si>
  <si>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</si>
  <si>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</si>
  <si>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</si>
  <si>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</si>
  <si>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</si>
  <si>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</si>
  <si>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</si>
  <si>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</si>
  <si>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</si>
  <si>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</si>
  <si>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</si>
  <si>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</si>
  <si>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</si>
  <si>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</si>
  <si>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</si>
  <si>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</si>
  <si>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</si>
  <si>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</si>
  <si>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</si>
  <si>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</si>
  <si>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</si>
  <si>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</si>
  <si>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</si>
  <si>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</si>
  <si>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</si>
  <si>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</si>
  <si>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</si>
  <si>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</si>
  <si>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</si>
  <si>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</si>
  <si>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</si>
  <si>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</si>
  <si>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</si>
  <si>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</si>
  <si>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</si>
  <si>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</si>
  <si>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</si>
  <si>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</si>
  <si>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</si>
  <si>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</si>
  <si>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</si>
  <si>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</si>
  <si>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</si>
  <si>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</si>
  <si>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</si>
  <si>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</si>
  <si>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</si>
  <si>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</si>
  <si>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</si>
  <si>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</si>
  <si>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</si>
  <si>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</si>
  <si>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</si>
  <si>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</si>
  <si>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</si>
  <si>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</si>
  <si>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</si>
  <si>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</si>
  <si>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</si>
  <si>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</si>
  <si>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</si>
  <si>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</si>
  <si>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</si>
  <si>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</si>
  <si>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</si>
  <si>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</si>
  <si>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</si>
  <si>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</si>
  <si>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</si>
  <si>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</si>
  <si>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</si>
  <si>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</si>
  <si>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</si>
  <si>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</si>
  <si>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</si>
  <si>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</si>
  <si>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</si>
  <si>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</si>
  <si>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</si>
  <si>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</si>
  <si>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</si>
  <si>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</si>
  <si>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</si>
  <si>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</si>
  <si>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</si>
  <si>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</si>
  <si>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</si>
  <si>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</si>
  <si>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</si>
  <si>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</si>
  <si>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</si>
  <si>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</si>
  <si>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</si>
  <si>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</si>
  <si>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</si>
  <si>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</si>
  <si>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</si>
  <si>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</si>
  <si>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</si>
  <si>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</si>
  <si>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</si>
  <si>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</si>
  <si>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</si>
  <si>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</si>
  <si>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</si>
  <si>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</si>
  <si>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</si>
  <si>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</si>
  <si>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 xml:space="preserve">Air Temp. </t>
  </si>
  <si>
    <t xml:space="preserve">Wind Speed </t>
  </si>
  <si>
    <t xml:space="preserve">Sol. Rad </t>
  </si>
  <si>
    <t>(%)</t>
  </si>
  <si>
    <t>( C)</t>
  </si>
  <si>
    <t>(km/h)</t>
  </si>
  <si>
    <t>(W/m2)</t>
  </si>
  <si>
    <r>
      <t xml:space="preserve">Beginning in 2020, data files are available with DOI's through the Smithsonian's Figshare file service.
The DOI for this file is </t>
    </r>
    <r>
      <rPr>
        <sz val="10"/>
        <color rgb="FFFF0000"/>
        <rFont val="Arial"/>
        <family val="2"/>
      </rPr>
      <t>10.25573/data.1005953</t>
    </r>
    <r>
      <rPr>
        <sz val="10"/>
        <rFont val="Arial"/>
        <family val="2"/>
      </rPr>
      <t>0. Individual datasets also have their own DOI's</t>
    </r>
  </si>
  <si>
    <t>Σ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</si>
</sst>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30">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164" fontId="11" fillId="0" borderId="1" xfId="0" applyNumberFormat="1" applyFont="1" applyBorder="1"/>
    <xf numFmtId="164" fontId="11" fillId="0" borderId="0" xfId="0" applyNumberFormat="1" applyFont="1" applyAlignment="1">
      <alignment horizontal="center"/>
    </xf>
    <xf numFmtId="2" fontId="11" fillId="0" borderId="0" xfId="0" applyNumberFormat="1" applyFont="1"/>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xf numFmtId="164" fontId="0" fillId="0" borderId="0" xfId="0" applyNumberFormat="1" applyAlignment="1"/>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Temp'!$B$22:$M$22</c:f>
              <c:numCache>
                <c:formatCode>0.0</c:formatCode>
                <c:ptCount val="12"/>
                <c:pt idx="0">
                  <c:v>27.28</c:v>
                </c:pt>
                <c:pt idx="1">
                  <c:v>27.292999999999999</c:v>
                </c:pt>
                <c:pt idx="2">
                  <c:v>27.245999999999999</c:v>
                </c:pt>
                <c:pt idx="3">
                  <c:v>27.396999999999998</c:v>
                </c:pt>
                <c:pt idx="4">
                  <c:v>27.41</c:v>
                </c:pt>
                <c:pt idx="5">
                  <c:v>27.001000000000001</c:v>
                </c:pt>
                <c:pt idx="8">
                  <c:v>26.539000000000001</c:v>
                </c:pt>
                <c:pt idx="9">
                  <c:v>26.72</c:v>
                </c:pt>
              </c:numCache>
            </c:numRef>
          </c:val>
          <c:smooth val="0"/>
          <c:extLst>
            <c:ext xmlns:c16="http://schemas.microsoft.com/office/drawing/2014/chart" uri="{C3380CC4-5D6E-409C-BE32-E72D297353CC}">
              <c16:uniqueId val="{00000000-873F-4300-9817-42BD773D022B}"/>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Temp'!$B$32:$M$32</c:f>
                <c:numCache>
                  <c:formatCode>General</c:formatCode>
                  <c:ptCount val="12"/>
                  <c:pt idx="0">
                    <c:v>0.73623875647506332</c:v>
                  </c:pt>
                  <c:pt idx="1">
                    <c:v>0.43301771971622072</c:v>
                  </c:pt>
                  <c:pt idx="2">
                    <c:v>0.42559327295779503</c:v>
                  </c:pt>
                  <c:pt idx="3">
                    <c:v>0.44014273160306394</c:v>
                  </c:pt>
                  <c:pt idx="4">
                    <c:v>0.66679806161292954</c:v>
                  </c:pt>
                  <c:pt idx="5">
                    <c:v>0.5603635202739391</c:v>
                  </c:pt>
                  <c:pt idx="6">
                    <c:v>0.61467407007153074</c:v>
                  </c:pt>
                  <c:pt idx="7">
                    <c:v>0.49499854426405054</c:v>
                  </c:pt>
                  <c:pt idx="8">
                    <c:v>0.48842330363058178</c:v>
                  </c:pt>
                  <c:pt idx="9">
                    <c:v>0.4409679526837722</c:v>
                  </c:pt>
                  <c:pt idx="10">
                    <c:v>0.72476337360025167</c:v>
                  </c:pt>
                  <c:pt idx="11">
                    <c:v>0.81659506889029609</c:v>
                  </c:pt>
                </c:numCache>
              </c:numRef>
            </c:plus>
            <c:minus>
              <c:numRef>
                <c:f>'Air Temp'!$B$32:$M$32</c:f>
                <c:numCache>
                  <c:formatCode>General</c:formatCode>
                  <c:ptCount val="12"/>
                  <c:pt idx="0">
                    <c:v>0.73623875647506332</c:v>
                  </c:pt>
                  <c:pt idx="1">
                    <c:v>0.43301771971622072</c:v>
                  </c:pt>
                  <c:pt idx="2">
                    <c:v>0.42559327295779503</c:v>
                  </c:pt>
                  <c:pt idx="3">
                    <c:v>0.44014273160306394</c:v>
                  </c:pt>
                  <c:pt idx="4">
                    <c:v>0.66679806161292954</c:v>
                  </c:pt>
                  <c:pt idx="5">
                    <c:v>0.5603635202739391</c:v>
                  </c:pt>
                  <c:pt idx="6">
                    <c:v>0.61467407007153074</c:v>
                  </c:pt>
                  <c:pt idx="7">
                    <c:v>0.49499854426405054</c:v>
                  </c:pt>
                  <c:pt idx="8">
                    <c:v>0.48842330363058178</c:v>
                  </c:pt>
                  <c:pt idx="9">
                    <c:v>0.4409679526837722</c:v>
                  </c:pt>
                  <c:pt idx="10">
                    <c:v>0.72476337360025167</c:v>
                  </c:pt>
                  <c:pt idx="11">
                    <c:v>0.81659506889029609</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Temp'!$B$31:$M$31</c:f>
              <c:numCache>
                <c:formatCode>0.0</c:formatCode>
                <c:ptCount val="12"/>
                <c:pt idx="0">
                  <c:v>27.231722222222217</c:v>
                </c:pt>
                <c:pt idx="1">
                  <c:v>27.262294117647063</c:v>
                </c:pt>
                <c:pt idx="2">
                  <c:v>27.413888888888884</c:v>
                </c:pt>
                <c:pt idx="3">
                  <c:v>27.805722222222226</c:v>
                </c:pt>
                <c:pt idx="4">
                  <c:v>27.539105263157897</c:v>
                </c:pt>
                <c:pt idx="5">
                  <c:v>27.456052631578952</c:v>
                </c:pt>
                <c:pt idx="6">
                  <c:v>27.351722222222218</c:v>
                </c:pt>
                <c:pt idx="7">
                  <c:v>27.13283333333333</c:v>
                </c:pt>
                <c:pt idx="8">
                  <c:v>27.017500000000002</c:v>
                </c:pt>
                <c:pt idx="9">
                  <c:v>26.778500000000001</c:v>
                </c:pt>
                <c:pt idx="10">
                  <c:v>26.451777777777782</c:v>
                </c:pt>
                <c:pt idx="11">
                  <c:v>27.17827777777778</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Rainfall!$A$3:$A$58</c:f>
              <c:numCache>
                <c:formatCode>0</c:formatCode>
                <c:ptCount val="56"/>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pt idx="50">
                  <c:v>2024</c:v>
                </c:pt>
                <c:pt idx="51">
                  <c:v>2025</c:v>
                </c:pt>
                <c:pt idx="52">
                  <c:v>2026</c:v>
                </c:pt>
                <c:pt idx="53">
                  <c:v>2027</c:v>
                </c:pt>
                <c:pt idx="54">
                  <c:v>2028</c:v>
                </c:pt>
                <c:pt idx="55">
                  <c:v>2029</c:v>
                </c:pt>
              </c:numCache>
            </c:numRef>
          </c:xVal>
          <c:yVal>
            <c:numRef>
              <c:f>Rainfall!$N$3:$N$58</c:f>
              <c:numCache>
                <c:formatCode>0.0</c:formatCode>
                <c:ptCount val="56"/>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pt idx="46">
                  <c:v>2930.65</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20210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Rainfall!$B$50:$M$50</c:f>
              <c:numCache>
                <c:formatCode>0.0</c:formatCode>
                <c:ptCount val="12"/>
                <c:pt idx="0">
                  <c:v>70.599999999999994</c:v>
                </c:pt>
                <c:pt idx="1">
                  <c:v>44.2</c:v>
                </c:pt>
                <c:pt idx="2">
                  <c:v>44.2</c:v>
                </c:pt>
                <c:pt idx="3">
                  <c:v>129.80000000000001</c:v>
                </c:pt>
                <c:pt idx="4">
                  <c:v>179.84</c:v>
                </c:pt>
                <c:pt idx="8">
                  <c:v>416.05</c:v>
                </c:pt>
                <c:pt idx="9">
                  <c:v>344.43</c:v>
                </c:pt>
              </c:numCache>
            </c:numRef>
          </c:val>
          <c:extLst>
            <c:ext xmlns:c16="http://schemas.microsoft.com/office/drawing/2014/chart" uri="{C3380CC4-5D6E-409C-BE32-E72D297353CC}">
              <c16:uniqueId val="{00000000-9705-4C8C-8CD2-F1FCACADD23E}"/>
            </c:ext>
          </c:extLst>
        </c:ser>
        <c:ser>
          <c:idx val="1"/>
          <c:order val="1"/>
          <c:tx>
            <c:v>1974-2020</c:v>
          </c:tx>
          <c:spPr>
            <a:solidFill>
              <a:srgbClr val="FF0000"/>
            </a:solidFill>
            <a:ln>
              <a:noFill/>
            </a:ln>
          </c:spPr>
          <c:invertIfNegative val="0"/>
          <c:errBars>
            <c:errBarType val="plus"/>
            <c:errValType val="cust"/>
            <c:noEndCap val="0"/>
            <c:plus>
              <c:numRef>
                <c:f>Rainfall!$B$64:$M$64</c:f>
                <c:numCache>
                  <c:formatCode>General</c:formatCode>
                  <c:ptCount val="12"/>
                  <c:pt idx="0">
                    <c:v>79.316594062836089</c:v>
                  </c:pt>
                  <c:pt idx="1">
                    <c:v>15.035332890247805</c:v>
                  </c:pt>
                  <c:pt idx="2">
                    <c:v>20.184302799013633</c:v>
                  </c:pt>
                  <c:pt idx="3">
                    <c:v>86.458971853788469</c:v>
                  </c:pt>
                  <c:pt idx="4">
                    <c:v>112.14609870689029</c:v>
                  </c:pt>
                  <c:pt idx="5">
                    <c:v>115.10254114746959</c:v>
                  </c:pt>
                  <c:pt idx="6">
                    <c:v>117.64116008250599</c:v>
                  </c:pt>
                  <c:pt idx="7">
                    <c:v>121.38082109540451</c:v>
                  </c:pt>
                  <c:pt idx="8">
                    <c:v>123.71846299991783</c:v>
                  </c:pt>
                  <c:pt idx="9">
                    <c:v>129.61308675881131</c:v>
                  </c:pt>
                  <c:pt idx="10">
                    <c:v>213.05305666459645</c:v>
                  </c:pt>
                  <c:pt idx="11">
                    <c:v>230.05355737324547</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57.74562499999999</c:v>
                </c:pt>
                <c:pt idx="1">
                  <c:v>18.460333333333335</c:v>
                </c:pt>
                <c:pt idx="2">
                  <c:v>23.127416666666665</c:v>
                </c:pt>
                <c:pt idx="3">
                  <c:v>108.81166666666668</c:v>
                </c:pt>
                <c:pt idx="4">
                  <c:v>261.49262499999992</c:v>
                </c:pt>
                <c:pt idx="5">
                  <c:v>324.76429787234053</c:v>
                </c:pt>
                <c:pt idx="6">
                  <c:v>317.38791489361705</c:v>
                </c:pt>
                <c:pt idx="7">
                  <c:v>374.83965957446816</c:v>
                </c:pt>
                <c:pt idx="8">
                  <c:v>303.53470833333336</c:v>
                </c:pt>
                <c:pt idx="9">
                  <c:v>370.98395833333331</c:v>
                </c:pt>
                <c:pt idx="10">
                  <c:v>478.36578723404244</c:v>
                </c:pt>
                <c:pt idx="11">
                  <c:v>285.41804255319141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Rainfall!$B$71:$M$71</c:f>
              <c:numCache>
                <c:formatCode>0.0</c:formatCode>
                <c:ptCount val="12"/>
                <c:pt idx="0">
                  <c:v>70.599999999999994</c:v>
                </c:pt>
                <c:pt idx="1">
                  <c:v>114.8</c:v>
                </c:pt>
                <c:pt idx="2">
                  <c:v>159</c:v>
                </c:pt>
                <c:pt idx="3">
                  <c:v>288.8</c:v>
                </c:pt>
                <c:pt idx="4">
                  <c:v>468.64</c:v>
                </c:pt>
              </c:numCache>
            </c:numRef>
          </c:val>
          <c:smooth val="0"/>
          <c:extLst>
            <c:ext xmlns:c16="http://schemas.microsoft.com/office/drawing/2014/chart" uri="{C3380CC4-5D6E-409C-BE32-E72D297353CC}">
              <c16:uniqueId val="{00000000-1D01-4C27-B6CC-E442EFE462C5}"/>
            </c:ext>
          </c:extLst>
        </c:ser>
        <c:ser>
          <c:idx val="1"/>
          <c:order val="1"/>
          <c:tx>
            <c:v>1974-2020</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Rainfall!$B$73:$M$73</c:f>
              <c:numCache>
                <c:formatCode>0.0</c:formatCode>
                <c:ptCount val="12"/>
                <c:pt idx="0">
                  <c:v>57.74562499999999</c:v>
                </c:pt>
                <c:pt idx="1">
                  <c:v>76.205958333333328</c:v>
                </c:pt>
                <c:pt idx="2">
                  <c:v>99.33337499999999</c:v>
                </c:pt>
                <c:pt idx="3">
                  <c:v>208.14504166666666</c:v>
                </c:pt>
                <c:pt idx="4">
                  <c:v>469.63766666666658</c:v>
                </c:pt>
                <c:pt idx="5">
                  <c:v>794.40196453900717</c:v>
                </c:pt>
                <c:pt idx="6">
                  <c:v>1111.7898794326243</c:v>
                </c:pt>
                <c:pt idx="7">
                  <c:v>1486.6295390070925</c:v>
                </c:pt>
                <c:pt idx="8">
                  <c:v>1790.1642473404258</c:v>
                </c:pt>
                <c:pt idx="9">
                  <c:v>2161.1482056737591</c:v>
                </c:pt>
                <c:pt idx="10">
                  <c:v>2639.5139929078014</c:v>
                </c:pt>
                <c:pt idx="11">
                  <c:v>2924.9320354609927</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Hum'!$B$22:$M$22</c:f>
              <c:numCache>
                <c:formatCode>0.0</c:formatCode>
                <c:ptCount val="12"/>
                <c:pt idx="0">
                  <c:v>81.382000000000005</c:v>
                </c:pt>
                <c:pt idx="1">
                  <c:v>80.906000000000006</c:v>
                </c:pt>
                <c:pt idx="2">
                  <c:v>80.126999999999995</c:v>
                </c:pt>
                <c:pt idx="3">
                  <c:v>85.283000000000001</c:v>
                </c:pt>
                <c:pt idx="4">
                  <c:v>87.53</c:v>
                </c:pt>
                <c:pt idx="5">
                  <c:v>87.703999999999994</c:v>
                </c:pt>
                <c:pt idx="8">
                  <c:v>91.894000000000005</c:v>
                </c:pt>
                <c:pt idx="9">
                  <c:v>91.503</c:v>
                </c:pt>
              </c:numCache>
            </c:numRef>
          </c:val>
          <c:smooth val="0"/>
          <c:extLst>
            <c:ext xmlns:c16="http://schemas.microsoft.com/office/drawing/2014/chart" uri="{C3380CC4-5D6E-409C-BE32-E72D297353CC}">
              <c16:uniqueId val="{00000000-AD33-453C-A2D8-BFD0E2041609}"/>
            </c:ext>
          </c:extLst>
        </c:ser>
        <c:ser>
          <c:idx val="1"/>
          <c:order val="1"/>
          <c:tx>
            <c:v>2009-2020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2.543620466367392</c:v>
                  </c:pt>
                  <c:pt idx="1">
                    <c:v>1.7065666612326535</c:v>
                  </c:pt>
                  <c:pt idx="2">
                    <c:v>2.297154491193456</c:v>
                  </c:pt>
                  <c:pt idx="3">
                    <c:v>1.8599948683414183</c:v>
                  </c:pt>
                  <c:pt idx="4">
                    <c:v>1.6138135715099629</c:v>
                  </c:pt>
                  <c:pt idx="5">
                    <c:v>2.0379561908680563</c:v>
                  </c:pt>
                  <c:pt idx="6">
                    <c:v>1.8459061398870551</c:v>
                  </c:pt>
                  <c:pt idx="7">
                    <c:v>1.3358294750317643</c:v>
                  </c:pt>
                  <c:pt idx="8">
                    <c:v>1.8754672990333885</c:v>
                  </c:pt>
                  <c:pt idx="9">
                    <c:v>1.9441449046448178</c:v>
                  </c:pt>
                  <c:pt idx="10">
                    <c:v>1.8026552364540349</c:v>
                  </c:pt>
                  <c:pt idx="11">
                    <c:v>2.6130009958944638</c:v>
                  </c:pt>
                </c:numCache>
              </c:numRef>
            </c:plus>
            <c:minus>
              <c:numRef>
                <c:f>'Rel Hum'!$B$32:$M$32</c:f>
                <c:numCache>
                  <c:formatCode>General</c:formatCode>
                  <c:ptCount val="12"/>
                  <c:pt idx="0">
                    <c:v>2.543620466367392</c:v>
                  </c:pt>
                  <c:pt idx="1">
                    <c:v>1.7065666612326535</c:v>
                  </c:pt>
                  <c:pt idx="2">
                    <c:v>2.297154491193456</c:v>
                  </c:pt>
                  <c:pt idx="3">
                    <c:v>1.8599948683414183</c:v>
                  </c:pt>
                  <c:pt idx="4">
                    <c:v>1.6138135715099629</c:v>
                  </c:pt>
                  <c:pt idx="5">
                    <c:v>2.0379561908680563</c:v>
                  </c:pt>
                  <c:pt idx="6">
                    <c:v>1.8459061398870551</c:v>
                  </c:pt>
                  <c:pt idx="7">
                    <c:v>1.3358294750317643</c:v>
                  </c:pt>
                  <c:pt idx="8">
                    <c:v>1.8754672990333885</c:v>
                  </c:pt>
                  <c:pt idx="9">
                    <c:v>1.9441449046448178</c:v>
                  </c:pt>
                  <c:pt idx="10">
                    <c:v>1.8026552364540349</c:v>
                  </c:pt>
                  <c:pt idx="11">
                    <c:v>2.6130009958944638</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84.307923076923089</c:v>
                </c:pt>
                <c:pt idx="1">
                  <c:v>83.032538461538465</c:v>
                </c:pt>
                <c:pt idx="2">
                  <c:v>83.166615384615383</c:v>
                </c:pt>
                <c:pt idx="3">
                  <c:v>85.756923076923073</c:v>
                </c:pt>
                <c:pt idx="4">
                  <c:v>88.478923076923067</c:v>
                </c:pt>
                <c:pt idx="5">
                  <c:v>89.70146153846153</c:v>
                </c:pt>
                <c:pt idx="6">
                  <c:v>90.421750000000017</c:v>
                </c:pt>
                <c:pt idx="7">
                  <c:v>91.07774999999998</c:v>
                </c:pt>
                <c:pt idx="8">
                  <c:v>90.958615384615385</c:v>
                </c:pt>
                <c:pt idx="9">
                  <c:v>90.530076923076905</c:v>
                </c:pt>
                <c:pt idx="10">
                  <c:v>91.829916666666648</c:v>
                </c:pt>
                <c:pt idx="11">
                  <c:v>88.816749999999999</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Hum'!$B$22:$M$22</c:f>
              <c:numCache>
                <c:formatCode>0.0</c:formatCode>
                <c:ptCount val="12"/>
                <c:pt idx="0">
                  <c:v>81.382000000000005</c:v>
                </c:pt>
                <c:pt idx="1">
                  <c:v>80.906000000000006</c:v>
                </c:pt>
                <c:pt idx="2">
                  <c:v>80.126999999999995</c:v>
                </c:pt>
                <c:pt idx="3">
                  <c:v>85.283000000000001</c:v>
                </c:pt>
                <c:pt idx="4">
                  <c:v>87.53</c:v>
                </c:pt>
                <c:pt idx="5">
                  <c:v>87.703999999999994</c:v>
                </c:pt>
                <c:pt idx="8">
                  <c:v>91.894000000000005</c:v>
                </c:pt>
                <c:pt idx="9">
                  <c:v>91.503</c:v>
                </c:pt>
              </c:numCache>
            </c:numRef>
          </c:val>
          <c:smooth val="0"/>
          <c:extLst>
            <c:ext xmlns:c16="http://schemas.microsoft.com/office/drawing/2014/chart" uri="{C3380CC4-5D6E-409C-BE32-E72D297353CC}">
              <c16:uniqueId val="{00000000-46D9-4AB0-98A9-4A527CD104A8}"/>
            </c:ext>
          </c:extLst>
        </c:ser>
        <c:ser>
          <c:idx val="1"/>
          <c:order val="1"/>
          <c:tx>
            <c:v>2009-2020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2.543620466367392</c:v>
                  </c:pt>
                  <c:pt idx="1">
                    <c:v>1.7065666612326535</c:v>
                  </c:pt>
                  <c:pt idx="2">
                    <c:v>2.297154491193456</c:v>
                  </c:pt>
                  <c:pt idx="3">
                    <c:v>1.8599948683414183</c:v>
                  </c:pt>
                  <c:pt idx="4">
                    <c:v>1.6138135715099629</c:v>
                  </c:pt>
                  <c:pt idx="5">
                    <c:v>2.0379561908680563</c:v>
                  </c:pt>
                  <c:pt idx="6">
                    <c:v>1.8459061398870551</c:v>
                  </c:pt>
                  <c:pt idx="7">
                    <c:v>1.3358294750317643</c:v>
                  </c:pt>
                  <c:pt idx="8">
                    <c:v>1.8754672990333885</c:v>
                  </c:pt>
                  <c:pt idx="9">
                    <c:v>1.9441449046448178</c:v>
                  </c:pt>
                  <c:pt idx="10">
                    <c:v>1.8026552364540349</c:v>
                  </c:pt>
                  <c:pt idx="11">
                    <c:v>2.6130009958944638</c:v>
                  </c:pt>
                </c:numCache>
              </c:numRef>
            </c:plus>
            <c:minus>
              <c:numRef>
                <c:f>'Rel Hum'!$B$32:$M$32</c:f>
                <c:numCache>
                  <c:formatCode>General</c:formatCode>
                  <c:ptCount val="12"/>
                  <c:pt idx="0">
                    <c:v>2.543620466367392</c:v>
                  </c:pt>
                  <c:pt idx="1">
                    <c:v>1.7065666612326535</c:v>
                  </c:pt>
                  <c:pt idx="2">
                    <c:v>2.297154491193456</c:v>
                  </c:pt>
                  <c:pt idx="3">
                    <c:v>1.8599948683414183</c:v>
                  </c:pt>
                  <c:pt idx="4">
                    <c:v>1.6138135715099629</c:v>
                  </c:pt>
                  <c:pt idx="5">
                    <c:v>2.0379561908680563</c:v>
                  </c:pt>
                  <c:pt idx="6">
                    <c:v>1.8459061398870551</c:v>
                  </c:pt>
                  <c:pt idx="7">
                    <c:v>1.3358294750317643</c:v>
                  </c:pt>
                  <c:pt idx="8">
                    <c:v>1.8754672990333885</c:v>
                  </c:pt>
                  <c:pt idx="9">
                    <c:v>1.9441449046448178</c:v>
                  </c:pt>
                  <c:pt idx="10">
                    <c:v>1.8026552364540349</c:v>
                  </c:pt>
                  <c:pt idx="11">
                    <c:v>2.6130009958944638</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Hum'!$B$31:$M$31</c:f>
              <c:numCache>
                <c:formatCode>0.0</c:formatCode>
                <c:ptCount val="12"/>
                <c:pt idx="0">
                  <c:v>84.307923076923089</c:v>
                </c:pt>
                <c:pt idx="1">
                  <c:v>83.032538461538465</c:v>
                </c:pt>
                <c:pt idx="2">
                  <c:v>83.166615384615383</c:v>
                </c:pt>
                <c:pt idx="3">
                  <c:v>85.756923076923073</c:v>
                </c:pt>
                <c:pt idx="4">
                  <c:v>88.478923076923067</c:v>
                </c:pt>
                <c:pt idx="5">
                  <c:v>89.70146153846153</c:v>
                </c:pt>
                <c:pt idx="6">
                  <c:v>90.421750000000017</c:v>
                </c:pt>
                <c:pt idx="7">
                  <c:v>91.07774999999998</c:v>
                </c:pt>
                <c:pt idx="8">
                  <c:v>90.958615384615385</c:v>
                </c:pt>
                <c:pt idx="9">
                  <c:v>90.530076923076905</c:v>
                </c:pt>
                <c:pt idx="10">
                  <c:v>91.829916666666648</c:v>
                </c:pt>
                <c:pt idx="11">
                  <c:v>88.816749999999999</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'Sol Rad'!$B$70:$M$70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Rad'!$B$88:$M$88</c:f>
              <c:numCache>
                <c:formatCode>0.0</c:formatCode>
                <c:ptCount val="12"/>
                <c:pt idx="0">
                  <c:v>19.914999999999999</c:v>
                </c:pt>
                <c:pt idx="1">
                  <c:v>21.568000000000001</c:v>
                </c:pt>
                <c:pt idx="2">
                  <c:v>23.655999999999999</c:v>
                </c:pt>
                <c:pt idx="3">
                  <c:v>19.338999999999999</c:v>
                </c:pt>
                <c:pt idx="4">
                  <c:v>15.75</c:v>
                </c:pt>
                <c:pt idx="5">
                  <c:v>15.763999999999999</c:v>
                </c:pt>
                <c:pt idx="8">
                  <c:v>15.468</c:v>
                </c:pt>
                <c:pt idx="9">
                  <c:v>16.079999999999998</c:v>
                </c:pt>
              </c:numCache>
            </c:numRef>
          </c:val>
          <c:smooth val="0"/>
          <c:extLst>
            <c:ext xmlns:c16="http://schemas.microsoft.com/office/drawing/2014/chart" uri="{C3380CC4-5D6E-409C-BE32-E72D297353CC}">
              <c16:uniqueId val="{00000000-F390-4688-91AC-C7DA096992E6}"/>
            </c:ext>
          </c:extLst>
        </c:ser>
        <c:ser>
          <c:idx val="1"/>
          <c:order val="1"/>
          <c:tx>
            <c:v>1974-2020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Rad'!$B$60:$M$60</c:f>
                <c:numCache>
                  <c:formatCode>General</c:formatCode>
                  <c:ptCount val="12"/>
                  <c:pt idx="0">
                    <c:v>1.252065547950121</c:v>
                  </c:pt>
                  <c:pt idx="1">
                    <c:v>1.3013227955360722</c:v>
                  </c:pt>
                  <c:pt idx="2">
                    <c:v>1.5149633032192595</c:v>
                  </c:pt>
                  <c:pt idx="3">
                    <c:v>1.7185401963361329</c:v>
                  </c:pt>
                  <c:pt idx="4">
                    <c:v>1.679872189702923</c:v>
                  </c:pt>
                  <c:pt idx="5">
                    <c:v>1.7263967326912333</c:v>
                  </c:pt>
                  <c:pt idx="6">
                    <c:v>1.4564115129373973</c:v>
                  </c:pt>
                  <c:pt idx="7">
                    <c:v>1.4844061223234131</c:v>
                  </c:pt>
                  <c:pt idx="8">
                    <c:v>1.2243715807208069</c:v>
                  </c:pt>
                  <c:pt idx="9">
                    <c:v>1.307933228920013</c:v>
                  </c:pt>
                  <c:pt idx="10">
                    <c:v>1.4233301844454447</c:v>
                  </c:pt>
                  <c:pt idx="11">
                    <c:v>2.3176621285190038</c:v>
                  </c:pt>
                </c:numCache>
              </c:numRef>
            </c:plus>
            <c:minus>
              <c:numRef>
                <c:f>'Sol Rad'!$B$60:$M$60</c:f>
                <c:numCache>
                  <c:formatCode>General</c:formatCode>
                  <c:ptCount val="12"/>
                  <c:pt idx="0">
                    <c:v>1.252065547950121</c:v>
                  </c:pt>
                  <c:pt idx="1">
                    <c:v>1.3013227955360722</c:v>
                  </c:pt>
                  <c:pt idx="2">
                    <c:v>1.5149633032192595</c:v>
                  </c:pt>
                  <c:pt idx="3">
                    <c:v>1.7185401963361329</c:v>
                  </c:pt>
                  <c:pt idx="4">
                    <c:v>1.679872189702923</c:v>
                  </c:pt>
                  <c:pt idx="5">
                    <c:v>1.7263967326912333</c:v>
                  </c:pt>
                  <c:pt idx="6">
                    <c:v>1.4564115129373973</c:v>
                  </c:pt>
                  <c:pt idx="7">
                    <c:v>1.4844061223234131</c:v>
                  </c:pt>
                  <c:pt idx="8">
                    <c:v>1.2243715807208069</c:v>
                  </c:pt>
                  <c:pt idx="9">
                    <c:v>1.307933228920013</c:v>
                  </c:pt>
                  <c:pt idx="10">
                    <c:v>1.4233301844454447</c:v>
                  </c:pt>
                  <c:pt idx="11">
                    <c:v>2.3176621285190038</c:v>
                  </c:pt>
                </c:numCache>
              </c:numRef>
            </c:minus>
          </c:errBars>
          <c:cat>
            <c:strRef>
              <c:f>'Sol Rad'!$B$70:$M$70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Rad'!$B$59:$M$59</c:f>
              <c:numCache>
                <c:formatCode>0.0</c:formatCode>
                <c:ptCount val="12"/>
                <c:pt idx="0">
                  <c:v>18.56066666666667</c:v>
                </c:pt>
                <c:pt idx="1">
                  <c:v>20.287066666666668</c:v>
                </c:pt>
                <c:pt idx="2">
                  <c:v>21.368311111111112</c:v>
                </c:pt>
                <c:pt idx="3">
                  <c:v>20.0953023255814</c:v>
                </c:pt>
                <c:pt idx="4">
                  <c:v>16.265511111111113</c:v>
                </c:pt>
                <c:pt idx="5">
                  <c:v>14.336363636363636</c:v>
                </c:pt>
                <c:pt idx="6">
                  <c:v>14.302069767441861</c:v>
                </c:pt>
                <c:pt idx="7">
                  <c:v>14.512813953488369</c:v>
                </c:pt>
                <c:pt idx="8">
                  <c:v>15.029222222222218</c:v>
                </c:pt>
                <c:pt idx="9">
                  <c:v>14.702822222222226</c:v>
                </c:pt>
                <c:pt idx="10">
                  <c:v>13.4505</c:v>
                </c:pt>
                <c:pt idx="11">
                  <c:v>15.651860465116279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Rad'!$B$88:$M$88</c:f>
              <c:numCache>
                <c:formatCode>0.0</c:formatCode>
                <c:ptCount val="12"/>
                <c:pt idx="0">
                  <c:v>19.914999999999999</c:v>
                </c:pt>
                <c:pt idx="1">
                  <c:v>21.568000000000001</c:v>
                </c:pt>
                <c:pt idx="2">
                  <c:v>23.655999999999999</c:v>
                </c:pt>
                <c:pt idx="3">
                  <c:v>19.338999999999999</c:v>
                </c:pt>
                <c:pt idx="4">
                  <c:v>15.75</c:v>
                </c:pt>
                <c:pt idx="5">
                  <c:v>15.763999999999999</c:v>
                </c:pt>
                <c:pt idx="8">
                  <c:v>15.468</c:v>
                </c:pt>
                <c:pt idx="9">
                  <c:v>16.079999999999998</c:v>
                </c:pt>
              </c:numCache>
            </c:numRef>
          </c:val>
          <c:smooth val="0"/>
          <c:extLst>
            <c:ext xmlns:c16="http://schemas.microsoft.com/office/drawing/2014/chart" uri="{C3380CC4-5D6E-409C-BE32-E72D297353CC}">
              <c16:uniqueId val="{00000000-21D9-4DDD-903C-3D75907CF61B}"/>
            </c:ext>
          </c:extLst>
        </c:ser>
        <c:ser>
          <c:idx val="1"/>
          <c:order val="1"/>
          <c:tx>
            <c:v>1974-2020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Rad'!$B$60:$M$60</c:f>
                <c:numCache>
                  <c:formatCode>General</c:formatCode>
                  <c:ptCount val="12"/>
                  <c:pt idx="0">
                    <c:v>1.252065547950121</c:v>
                  </c:pt>
                  <c:pt idx="1">
                    <c:v>1.3013227955360722</c:v>
                  </c:pt>
                  <c:pt idx="2">
                    <c:v>1.5149633032192595</c:v>
                  </c:pt>
                  <c:pt idx="3">
                    <c:v>1.7185401963361329</c:v>
                  </c:pt>
                  <c:pt idx="4">
                    <c:v>1.679872189702923</c:v>
                  </c:pt>
                  <c:pt idx="5">
                    <c:v>1.7263967326912333</c:v>
                  </c:pt>
                  <c:pt idx="6">
                    <c:v>1.4564115129373973</c:v>
                  </c:pt>
                  <c:pt idx="7">
                    <c:v>1.4844061223234131</c:v>
                  </c:pt>
                  <c:pt idx="8">
                    <c:v>1.2243715807208069</c:v>
                  </c:pt>
                  <c:pt idx="9">
                    <c:v>1.307933228920013</c:v>
                  </c:pt>
                  <c:pt idx="10">
                    <c:v>1.4233301844454447</c:v>
                  </c:pt>
                  <c:pt idx="11">
                    <c:v>2.3176621285190038</c:v>
                  </c:pt>
                </c:numCache>
              </c:numRef>
            </c:plus>
            <c:minus>
              <c:numRef>
                <c:f>'Sol Rad'!$B$60:$M$60</c:f>
                <c:numCache>
                  <c:formatCode>General</c:formatCode>
                  <c:ptCount val="12"/>
                  <c:pt idx="0">
                    <c:v>1.252065547950121</c:v>
                  </c:pt>
                  <c:pt idx="1">
                    <c:v>1.3013227955360722</c:v>
                  </c:pt>
                  <c:pt idx="2">
                    <c:v>1.5149633032192595</c:v>
                  </c:pt>
                  <c:pt idx="3">
                    <c:v>1.7185401963361329</c:v>
                  </c:pt>
                  <c:pt idx="4">
                    <c:v>1.679872189702923</c:v>
                  </c:pt>
                  <c:pt idx="5">
                    <c:v>1.7263967326912333</c:v>
                  </c:pt>
                  <c:pt idx="6">
                    <c:v>1.4564115129373973</c:v>
                  </c:pt>
                  <c:pt idx="7">
                    <c:v>1.4844061223234131</c:v>
                  </c:pt>
                  <c:pt idx="8">
                    <c:v>1.2243715807208069</c:v>
                  </c:pt>
                  <c:pt idx="9">
                    <c:v>1.307933228920013</c:v>
                  </c:pt>
                  <c:pt idx="10">
                    <c:v>1.4233301844454447</c:v>
                  </c:pt>
                  <c:pt idx="11">
                    <c:v>2.3176621285190038</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Rad'!$B$59:$M$59</c:f>
              <c:numCache>
                <c:formatCode>0.0</c:formatCode>
                <c:ptCount val="12"/>
                <c:pt idx="0">
                  <c:v>18.56066666666667</c:v>
                </c:pt>
                <c:pt idx="1">
                  <c:v>20.287066666666668</c:v>
                </c:pt>
                <c:pt idx="2">
                  <c:v>21.368311111111112</c:v>
                </c:pt>
                <c:pt idx="3">
                  <c:v>20.0953023255814</c:v>
                </c:pt>
                <c:pt idx="4">
                  <c:v>16.265511111111113</c:v>
                </c:pt>
                <c:pt idx="5">
                  <c:v>14.336363636363636</c:v>
                </c:pt>
                <c:pt idx="6">
                  <c:v>14.302069767441861</c:v>
                </c:pt>
                <c:pt idx="7">
                  <c:v>14.512813953488369</c:v>
                </c:pt>
                <c:pt idx="8">
                  <c:v>15.029222222222218</c:v>
                </c:pt>
                <c:pt idx="9">
                  <c:v>14.702822222222226</c:v>
                </c:pt>
                <c:pt idx="10">
                  <c:v>13.4505</c:v>
                </c:pt>
                <c:pt idx="11">
                  <c:v>15.651860465116279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Speed'!$B$49:$M$49</c:f>
              <c:numCache>
                <c:formatCode>0.0</c:formatCode>
                <c:ptCount val="12"/>
                <c:pt idx="0">
                  <c:v>21.984000000000002</c:v>
                </c:pt>
                <c:pt idx="1">
                  <c:v>21.631</c:v>
                </c:pt>
                <c:pt idx="2">
                  <c:v>23.76</c:v>
                </c:pt>
                <c:pt idx="3">
                  <c:v>17.864000000000001</c:v>
                </c:pt>
                <c:pt idx="4">
                  <c:v>13.798</c:v>
                </c:pt>
                <c:pt idx="5">
                  <c:v>9.5939999999999994</c:v>
                </c:pt>
                <c:pt idx="8">
                  <c:v>8.3469999999999995</c:v>
                </c:pt>
                <c:pt idx="9">
                  <c:v>7.343</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Speed'!$B$89:$M$89</c:f>
              <c:numCache>
                <c:formatCode>0.0</c:formatCode>
                <c:ptCount val="12"/>
                <c:pt idx="0">
                  <c:v>22.53</c:v>
                </c:pt>
                <c:pt idx="1">
                  <c:v>21.646000000000001</c:v>
                </c:pt>
                <c:pt idx="2">
                  <c:v>24.22</c:v>
                </c:pt>
                <c:pt idx="3">
                  <c:v>17.902999999999999</c:v>
                </c:pt>
                <c:pt idx="4">
                  <c:v>13.329000000000001</c:v>
                </c:pt>
                <c:pt idx="5">
                  <c:v>8.27</c:v>
                </c:pt>
                <c:pt idx="8">
                  <c:v>6.8959999999999999</c:v>
                </c:pt>
                <c:pt idx="9">
                  <c:v>6.1760000000000002</c:v>
                </c:pt>
              </c:numCache>
            </c:numRef>
          </c:val>
          <c:smooth val="0"/>
          <c:extLst>
            <c:ext xmlns:c16="http://schemas.microsoft.com/office/drawing/2014/chart" uri="{C3380CC4-5D6E-409C-BE32-E72D297353CC}">
              <c16:uniqueId val="{00000001-4517-4F65-A2FE-BB397236D50E}"/>
            </c:ext>
          </c:extLst>
        </c:ser>
        <c:ser>
          <c:idx val="1"/>
          <c:order val="2"/>
          <c:tx>
            <c:v>1975-2020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Speed'!$B$59:$M$59</c:f>
                <c:numCache>
                  <c:formatCode>General</c:formatCode>
                  <c:ptCount val="12"/>
                  <c:pt idx="0">
                    <c:v>2.9170808952231013</c:v>
                  </c:pt>
                  <c:pt idx="1">
                    <c:v>2.1513869379232244</c:v>
                  </c:pt>
                  <c:pt idx="2">
                    <c:v>2.314830006717556</c:v>
                  </c:pt>
                  <c:pt idx="3">
                    <c:v>2.7196395698695204</c:v>
                  </c:pt>
                  <c:pt idx="4">
                    <c:v>3.0033401812923541</c:v>
                  </c:pt>
                  <c:pt idx="5">
                    <c:v>2.0312244642765007</c:v>
                  </c:pt>
                  <c:pt idx="6">
                    <c:v>2.3329945438217274</c:v>
                  </c:pt>
                  <c:pt idx="7">
                    <c:v>2.0358171291644145</c:v>
                  </c:pt>
                  <c:pt idx="8">
                    <c:v>1.0933119731587062</c:v>
                  </c:pt>
                  <c:pt idx="9">
                    <c:v>1.1238235448681488</c:v>
                  </c:pt>
                  <c:pt idx="10">
                    <c:v>1.9067874298243801</c:v>
                  </c:pt>
                  <c:pt idx="11">
                    <c:v>2.2219314710306852</c:v>
                  </c:pt>
                </c:numCache>
              </c:numRef>
            </c:plus>
            <c:minus>
              <c:numRef>
                <c:f>'Wind Speed'!$B$59:$M$59</c:f>
                <c:numCache>
                  <c:formatCode>General</c:formatCode>
                  <c:ptCount val="12"/>
                  <c:pt idx="0">
                    <c:v>2.9170808952231013</c:v>
                  </c:pt>
                  <c:pt idx="1">
                    <c:v>2.1513869379232244</c:v>
                  </c:pt>
                  <c:pt idx="2">
                    <c:v>2.314830006717556</c:v>
                  </c:pt>
                  <c:pt idx="3">
                    <c:v>2.7196395698695204</c:v>
                  </c:pt>
                  <c:pt idx="4">
                    <c:v>3.0033401812923541</c:v>
                  </c:pt>
                  <c:pt idx="5">
                    <c:v>2.0312244642765007</c:v>
                  </c:pt>
                  <c:pt idx="6">
                    <c:v>2.3329945438217274</c:v>
                  </c:pt>
                  <c:pt idx="7">
                    <c:v>2.0358171291644145</c:v>
                  </c:pt>
                  <c:pt idx="8">
                    <c:v>1.0933119731587062</c:v>
                  </c:pt>
                  <c:pt idx="9">
                    <c:v>1.1238235448681488</c:v>
                  </c:pt>
                  <c:pt idx="10">
                    <c:v>1.9067874298243801</c:v>
                  </c:pt>
                  <c:pt idx="11">
                    <c:v>2.2219314710306852</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Speed'!$B$58:$M$58</c:f>
              <c:numCache>
                <c:formatCode>0.0</c:formatCode>
                <c:ptCount val="12"/>
                <c:pt idx="0">
                  <c:v>21.476369565217389</c:v>
                </c:pt>
                <c:pt idx="1">
                  <c:v>23.990439999999992</c:v>
                </c:pt>
                <c:pt idx="2">
                  <c:v>23.533280000000005</c:v>
                </c:pt>
                <c:pt idx="3">
                  <c:v>18.996159999999996</c:v>
                </c:pt>
                <c:pt idx="4">
                  <c:v>12.391624999999999</c:v>
                </c:pt>
                <c:pt idx="5">
                  <c:v>10.316291666666666</c:v>
                </c:pt>
                <c:pt idx="6">
                  <c:v>11.736782608695654</c:v>
                </c:pt>
                <c:pt idx="7">
                  <c:v>10.391739130434782</c:v>
                </c:pt>
                <c:pt idx="8">
                  <c:v>8.9188749999999999</c:v>
                </c:pt>
                <c:pt idx="9">
                  <c:v>9.1721199999999996</c:v>
                </c:pt>
                <c:pt idx="10">
                  <c:v>10.610041666666666</c:v>
                </c:pt>
                <c:pt idx="11">
                  <c:v>17.137374999999995</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2021</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Speed'!$B$163:$M$163</c:f>
              <c:numCache>
                <c:formatCode>0.0</c:formatCode>
                <c:ptCount val="12"/>
                <c:pt idx="0">
                  <c:v>56.62</c:v>
                </c:pt>
                <c:pt idx="1">
                  <c:v>53.48</c:v>
                </c:pt>
                <c:pt idx="2">
                  <c:v>58.81</c:v>
                </c:pt>
                <c:pt idx="3">
                  <c:v>52.67</c:v>
                </c:pt>
                <c:pt idx="4">
                  <c:v>50.56</c:v>
                </c:pt>
                <c:pt idx="5">
                  <c:v>41.07</c:v>
                </c:pt>
                <c:pt idx="8">
                  <c:v>47.03</c:v>
                </c:pt>
                <c:pt idx="9">
                  <c:v>45.79</c:v>
                </c:pt>
              </c:numCache>
            </c:numRef>
          </c:val>
          <c:smooth val="0"/>
          <c:extLst>
            <c:ext xmlns:c16="http://schemas.microsoft.com/office/drawing/2014/chart" uri="{C3380CC4-5D6E-409C-BE32-E72D297353CC}">
              <c16:uniqueId val="{00000000-5212-409A-87C0-61EE83017CA3}"/>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Speed'!$B$247:$M$247</c:f>
                <c:numCache>
                  <c:formatCode>General</c:formatCode>
                  <c:ptCount val="12"/>
                  <c:pt idx="0">
                    <c:v>2.5236026331417558</c:v>
                  </c:pt>
                  <c:pt idx="1">
                    <c:v>3.9432127596222126</c:v>
                  </c:pt>
                  <c:pt idx="2">
                    <c:v>2.7503827447551847</c:v>
                  </c:pt>
                  <c:pt idx="3">
                    <c:v>1.6158406635556615</c:v>
                  </c:pt>
                  <c:pt idx="4">
                    <c:v>2.701618507269953</c:v>
                  </c:pt>
                  <c:pt idx="5">
                    <c:v>2.1720727207926909</c:v>
                  </c:pt>
                  <c:pt idx="6">
                    <c:v>3.6425929866877422</c:v>
                  </c:pt>
                  <c:pt idx="7">
                    <c:v>2.6332405099673921</c:v>
                  </c:pt>
                  <c:pt idx="8">
                    <c:v>1.9953687960757882</c:v>
                  </c:pt>
                  <c:pt idx="9">
                    <c:v>1.6992354552424278</c:v>
                  </c:pt>
                  <c:pt idx="10">
                    <c:v>3.0729035556782445</c:v>
                  </c:pt>
                  <c:pt idx="11">
                    <c:v>2.4388641345238296</c:v>
                  </c:pt>
                </c:numCache>
              </c:numRef>
            </c:plus>
            <c:minus>
              <c:numRef>
                <c:f>'Wind Speed'!$B$247:$M$247</c:f>
                <c:numCache>
                  <c:formatCode>General</c:formatCode>
                  <c:ptCount val="12"/>
                  <c:pt idx="0">
                    <c:v>2.5236026331417558</c:v>
                  </c:pt>
                  <c:pt idx="1">
                    <c:v>3.9432127596222126</c:v>
                  </c:pt>
                  <c:pt idx="2">
                    <c:v>2.7503827447551847</c:v>
                  </c:pt>
                  <c:pt idx="3">
                    <c:v>1.6158406635556615</c:v>
                  </c:pt>
                  <c:pt idx="4">
                    <c:v>2.701618507269953</c:v>
                  </c:pt>
                  <c:pt idx="5">
                    <c:v>2.1720727207926909</c:v>
                  </c:pt>
                  <c:pt idx="6">
                    <c:v>3.6425929866877422</c:v>
                  </c:pt>
                  <c:pt idx="7">
                    <c:v>2.6332405099673921</c:v>
                  </c:pt>
                  <c:pt idx="8">
                    <c:v>1.9953687960757882</c:v>
                  </c:pt>
                  <c:pt idx="9">
                    <c:v>1.6992354552424278</c:v>
                  </c:pt>
                  <c:pt idx="10">
                    <c:v>3.0729035556782445</c:v>
                  </c:pt>
                  <c:pt idx="11">
                    <c:v>2.4388641345238296</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Speed'!$B$135:$M$135</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2021</c:v>
          </c:tx>
          <c:spPr>
            <a:ln>
              <a:solidFill>
                <a:srgbClr val="2D11FB"/>
              </a:solidFill>
            </a:ln>
          </c:spPr>
          <c:marker>
            <c:symbol val="square"/>
            <c:size val="9"/>
            <c:spPr>
              <a:solidFill>
                <a:srgbClr val="2D11FB"/>
              </a:solidFill>
              <a:ln>
                <a:solidFill>
                  <a:srgbClr val="2D11FB"/>
                </a:solidFill>
              </a:ln>
            </c:spPr>
          </c:marker>
          <c:cat>
            <c:strRef>
              <c:f>'Wind Speed'!$B$69:$M$69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Speed'!$B$237:$M$237</c:f>
              <c:numCache>
                <c:formatCode>0.0</c:formatCode>
                <c:ptCount val="12"/>
                <c:pt idx="0">
                  <c:v>38.667000000000002</c:v>
                </c:pt>
                <c:pt idx="1">
                  <c:v>36.468000000000004</c:v>
                </c:pt>
                <c:pt idx="2">
                  <c:v>39.57</c:v>
                </c:pt>
                <c:pt idx="3">
                  <c:v>34.127000000000002</c:v>
                </c:pt>
                <c:pt idx="4">
                  <c:v>30.02</c:v>
                </c:pt>
                <c:pt idx="5">
                  <c:v>29.373999999999999</c:v>
                </c:pt>
                <c:pt idx="8">
                  <c:v>27.516999999999999</c:v>
                </c:pt>
                <c:pt idx="9">
                  <c:v>24.422000000000001</c:v>
                </c:pt>
              </c:numCache>
            </c:numRef>
          </c:val>
          <c:smooth val="0"/>
          <c:extLst>
            <c:ext xmlns:c16="http://schemas.microsoft.com/office/drawing/2014/chart" uri="{C3380CC4-5D6E-409C-BE32-E72D297353CC}">
              <c16:uniqueId val="{00000000-056A-40A8-B96D-050F1891C2EB}"/>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Speed'!$B$173:$M$173</c:f>
                <c:numCache>
                  <c:formatCode>General</c:formatCode>
                  <c:ptCount val="12"/>
                  <c:pt idx="0">
                    <c:v>3.5100273028377811</c:v>
                  </c:pt>
                  <c:pt idx="1">
                    <c:v>5.1490278922621995</c:v>
                  </c:pt>
                  <c:pt idx="2">
                    <c:v>5.676083337903477</c:v>
                  </c:pt>
                  <c:pt idx="3">
                    <c:v>5.7264759014598434</c:v>
                  </c:pt>
                  <c:pt idx="4">
                    <c:v>8.3900465363639931</c:v>
                  </c:pt>
                  <c:pt idx="5">
                    <c:v>10.732349189140562</c:v>
                  </c:pt>
                  <c:pt idx="6">
                    <c:v>10.633948075229005</c:v>
                  </c:pt>
                  <c:pt idx="7">
                    <c:v>5.4675884004438124</c:v>
                  </c:pt>
                  <c:pt idx="8">
                    <c:v>8.6760836753212498</c:v>
                  </c:pt>
                  <c:pt idx="9">
                    <c:v>8.8235324142151281</c:v>
                  </c:pt>
                  <c:pt idx="10">
                    <c:v>9.1464833861617159</c:v>
                  </c:pt>
                  <c:pt idx="11">
                    <c:v>5.0655489584051994</c:v>
                  </c:pt>
                </c:numCache>
              </c:numRef>
            </c:plus>
            <c:minus>
              <c:numRef>
                <c:f>'Wind Speed'!$B$173:$M$173</c:f>
                <c:numCache>
                  <c:formatCode>General</c:formatCode>
                  <c:ptCount val="12"/>
                  <c:pt idx="0">
                    <c:v>3.5100273028377811</c:v>
                  </c:pt>
                  <c:pt idx="1">
                    <c:v>5.1490278922621995</c:v>
                  </c:pt>
                  <c:pt idx="2">
                    <c:v>5.676083337903477</c:v>
                  </c:pt>
                  <c:pt idx="3">
                    <c:v>5.7264759014598434</c:v>
                  </c:pt>
                  <c:pt idx="4">
                    <c:v>8.3900465363639931</c:v>
                  </c:pt>
                  <c:pt idx="5">
                    <c:v>10.732349189140562</c:v>
                  </c:pt>
                  <c:pt idx="6">
                    <c:v>10.633948075229005</c:v>
                  </c:pt>
                  <c:pt idx="7">
                    <c:v>5.4675884004438124</c:v>
                  </c:pt>
                  <c:pt idx="8">
                    <c:v>8.6760836753212498</c:v>
                  </c:pt>
                  <c:pt idx="9">
                    <c:v>8.8235324142151281</c:v>
                  </c:pt>
                  <c:pt idx="10">
                    <c:v>9.1464833861617159</c:v>
                  </c:pt>
                  <c:pt idx="11">
                    <c:v>5.0655489584051994</c:v>
                  </c:pt>
                </c:numCache>
              </c:numRef>
            </c:minus>
          </c:errBars>
          <c:cat>
            <c:strRef>
              <c:f>'Wind Speed'!$B$69:$M$69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Speed'!$B$246:$M$246</c:f>
              <c:numCache>
                <c:formatCode>0.0</c:formatCode>
                <c:ptCount val="12"/>
                <c:pt idx="0">
                  <c:v>38.691125000000007</c:v>
                </c:pt>
                <c:pt idx="1">
                  <c:v>37.491352941176466</c:v>
                </c:pt>
                <c:pt idx="2">
                  <c:v>37.354352941176479</c:v>
                </c:pt>
                <c:pt idx="3">
                  <c:v>32.869624999999992</c:v>
                </c:pt>
                <c:pt idx="4">
                  <c:v>29.001058823529412</c:v>
                </c:pt>
                <c:pt idx="5">
                  <c:v>28.295176470588242</c:v>
                </c:pt>
                <c:pt idx="6">
                  <c:v>29.979749999999999</c:v>
                </c:pt>
                <c:pt idx="7">
                  <c:v>28.364624999999997</c:v>
                </c:pt>
                <c:pt idx="8">
                  <c:v>28.288411764705881</c:v>
                </c:pt>
                <c:pt idx="9">
                  <c:v>27.66558823529412</c:v>
                </c:pt>
                <c:pt idx="10">
                  <c:v>30.798437499999999</c:v>
                </c:pt>
                <c:pt idx="11">
                  <c:v>35.291499999999999</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2021</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Temp'!$B$22:$M$22</c:f>
              <c:numCache>
                <c:formatCode>0.0</c:formatCode>
                <c:ptCount val="12"/>
                <c:pt idx="0">
                  <c:v>27.28</c:v>
                </c:pt>
                <c:pt idx="1">
                  <c:v>27.292999999999999</c:v>
                </c:pt>
                <c:pt idx="2">
                  <c:v>27.245999999999999</c:v>
                </c:pt>
                <c:pt idx="3">
                  <c:v>27.396999999999998</c:v>
                </c:pt>
                <c:pt idx="4">
                  <c:v>27.41</c:v>
                </c:pt>
                <c:pt idx="5">
                  <c:v>27.001000000000001</c:v>
                </c:pt>
                <c:pt idx="8">
                  <c:v>26.539000000000001</c:v>
                </c:pt>
                <c:pt idx="9">
                  <c:v>26.72</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Temp'!$B$104:$M$104</c:f>
              <c:numCache>
                <c:formatCode>0.0</c:formatCode>
                <c:ptCount val="12"/>
                <c:pt idx="0">
                  <c:v>28.341999999999999</c:v>
                </c:pt>
                <c:pt idx="1">
                  <c:v>28.41</c:v>
                </c:pt>
                <c:pt idx="2">
                  <c:v>28.219000000000001</c:v>
                </c:pt>
                <c:pt idx="3">
                  <c:v>28.946999999999999</c:v>
                </c:pt>
                <c:pt idx="4">
                  <c:v>29.131</c:v>
                </c:pt>
                <c:pt idx="5">
                  <c:v>29.655999999999999</c:v>
                </c:pt>
                <c:pt idx="8">
                  <c:v>29.571000000000002</c:v>
                </c:pt>
                <c:pt idx="9">
                  <c:v>29.509</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Temp'!$B$184:$M$184</c:f>
              <c:numCache>
                <c:formatCode>0.0</c:formatCode>
                <c:ptCount val="12"/>
                <c:pt idx="0">
                  <c:v>25.562999999999999</c:v>
                </c:pt>
                <c:pt idx="1">
                  <c:v>25.81</c:v>
                </c:pt>
                <c:pt idx="2">
                  <c:v>25.821000000000002</c:v>
                </c:pt>
                <c:pt idx="3">
                  <c:v>25.526</c:v>
                </c:pt>
                <c:pt idx="4">
                  <c:v>25.552</c:v>
                </c:pt>
                <c:pt idx="5">
                  <c:v>24.632000000000001</c:v>
                </c:pt>
                <c:pt idx="8">
                  <c:v>24.202999999999999</c:v>
                </c:pt>
                <c:pt idx="9">
                  <c:v>24.452999999999999</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12936870258238994"/>
          <c:y val="0.13206743495928105"/>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2020</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Speed'!$B$49:$M$49</c:f>
              <c:numCache>
                <c:formatCode>0.0</c:formatCode>
                <c:ptCount val="12"/>
                <c:pt idx="0">
                  <c:v>21.984000000000002</c:v>
                </c:pt>
                <c:pt idx="1">
                  <c:v>21.631</c:v>
                </c:pt>
                <c:pt idx="2">
                  <c:v>23.76</c:v>
                </c:pt>
                <c:pt idx="3">
                  <c:v>17.864000000000001</c:v>
                </c:pt>
                <c:pt idx="4">
                  <c:v>13.798</c:v>
                </c:pt>
                <c:pt idx="5">
                  <c:v>9.5939999999999994</c:v>
                </c:pt>
                <c:pt idx="8">
                  <c:v>8.3469999999999995</c:v>
                </c:pt>
                <c:pt idx="9">
                  <c:v>7.343</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Speed'!$B$89:$M$89</c:f>
              <c:numCache>
                <c:formatCode>0.0</c:formatCode>
                <c:ptCount val="12"/>
                <c:pt idx="0">
                  <c:v>22.53</c:v>
                </c:pt>
                <c:pt idx="1">
                  <c:v>21.646000000000001</c:v>
                </c:pt>
                <c:pt idx="2">
                  <c:v>24.22</c:v>
                </c:pt>
                <c:pt idx="3">
                  <c:v>17.902999999999999</c:v>
                </c:pt>
                <c:pt idx="4">
                  <c:v>13.329000000000001</c:v>
                </c:pt>
                <c:pt idx="5">
                  <c:v>8.27</c:v>
                </c:pt>
                <c:pt idx="8">
                  <c:v>6.8959999999999999</c:v>
                </c:pt>
                <c:pt idx="9">
                  <c:v>6.1760000000000002</c:v>
                </c:pt>
              </c:numCache>
            </c:numRef>
          </c:val>
          <c:smooth val="0"/>
          <c:extLst>
            <c:ext xmlns:c16="http://schemas.microsoft.com/office/drawing/2014/chart" uri="{C3380CC4-5D6E-409C-BE32-E72D297353CC}">
              <c16:uniqueId val="{00000001-E763-4B29-A607-EBEEAB14505D}"/>
            </c:ext>
          </c:extLst>
        </c:ser>
        <c:ser>
          <c:idx val="1"/>
          <c:order val="2"/>
          <c:tx>
            <c:v>1975-2020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Speed'!$B$59:$M$59</c:f>
                <c:numCache>
                  <c:formatCode>General</c:formatCode>
                  <c:ptCount val="12"/>
                  <c:pt idx="0">
                    <c:v>2.9170808952231013</c:v>
                  </c:pt>
                  <c:pt idx="1">
                    <c:v>2.1513869379232244</c:v>
                  </c:pt>
                  <c:pt idx="2">
                    <c:v>2.314830006717556</c:v>
                  </c:pt>
                  <c:pt idx="3">
                    <c:v>2.7196395698695204</c:v>
                  </c:pt>
                  <c:pt idx="4">
                    <c:v>3.0033401812923541</c:v>
                  </c:pt>
                  <c:pt idx="5">
                    <c:v>2.0312244642765007</c:v>
                  </c:pt>
                  <c:pt idx="6">
                    <c:v>2.3329945438217274</c:v>
                  </c:pt>
                  <c:pt idx="7">
                    <c:v>2.0358171291644145</c:v>
                  </c:pt>
                  <c:pt idx="8">
                    <c:v>1.0933119731587062</c:v>
                  </c:pt>
                  <c:pt idx="9">
                    <c:v>1.1238235448681488</c:v>
                  </c:pt>
                  <c:pt idx="10">
                    <c:v>1.9067874298243801</c:v>
                  </c:pt>
                  <c:pt idx="11">
                    <c:v>2.2219314710306852</c:v>
                  </c:pt>
                </c:numCache>
              </c:numRef>
            </c:plus>
            <c:minus>
              <c:numRef>
                <c:f>'Wind Speed'!$B$59:$M$59</c:f>
                <c:numCache>
                  <c:formatCode>General</c:formatCode>
                  <c:ptCount val="12"/>
                  <c:pt idx="0">
                    <c:v>2.9170808952231013</c:v>
                  </c:pt>
                  <c:pt idx="1">
                    <c:v>2.1513869379232244</c:v>
                  </c:pt>
                  <c:pt idx="2">
                    <c:v>2.314830006717556</c:v>
                  </c:pt>
                  <c:pt idx="3">
                    <c:v>2.7196395698695204</c:v>
                  </c:pt>
                  <c:pt idx="4">
                    <c:v>3.0033401812923541</c:v>
                  </c:pt>
                  <c:pt idx="5">
                    <c:v>2.0312244642765007</c:v>
                  </c:pt>
                  <c:pt idx="6">
                    <c:v>2.3329945438217274</c:v>
                  </c:pt>
                  <c:pt idx="7">
                    <c:v>2.0358171291644145</c:v>
                  </c:pt>
                  <c:pt idx="8">
                    <c:v>1.0933119731587062</c:v>
                  </c:pt>
                  <c:pt idx="9">
                    <c:v>1.1238235448681488</c:v>
                  </c:pt>
                  <c:pt idx="10">
                    <c:v>1.9067874298243801</c:v>
                  </c:pt>
                  <c:pt idx="11">
                    <c:v>2.2219314710306852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Speed'!$B$58:$M$58</c:f>
              <c:numCache>
                <c:formatCode>0.0</c:formatCode>
                <c:ptCount val="12"/>
                <c:pt idx="0">
                  <c:v>21.476369565217389</c:v>
                </c:pt>
                <c:pt idx="1">
                  <c:v>23.990439999999992</c:v>
                </c:pt>
                <c:pt idx="2">
                  <c:v>23.533280000000005</c:v>
                </c:pt>
                <c:pt idx="3">
                  <c:v>18.996159999999996</c:v>
                </c:pt>
                <c:pt idx="4">
                  <c:v>12.391624999999999</c:v>
                </c:pt>
                <c:pt idx="5">
                  <c:v>10.316291666666666</c:v>
                </c:pt>
                <c:pt idx="6">
                  <c:v>11.736782608695654</c:v>
                </c:pt>
                <c:pt idx="7">
                  <c:v>10.391739130434782</c:v>
                </c:pt>
                <c:pt idx="8">
                  <c:v>8.9188749999999999</c:v>
                </c:pt>
                <c:pt idx="9">
                  <c:v>9.1721199999999996</c:v>
                </c:pt>
                <c:pt idx="10">
                  <c:v>10.610041666666666</c:v>
                </c:pt>
                <c:pt idx="11">
                  <c:v>17.137374999999995</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2021</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Speed'!$B$237:$M$237</c:f>
              <c:numCache>
                <c:formatCode>0.0</c:formatCode>
                <c:ptCount val="12"/>
                <c:pt idx="0">
                  <c:v>38.667000000000002</c:v>
                </c:pt>
                <c:pt idx="1">
                  <c:v>36.468000000000004</c:v>
                </c:pt>
                <c:pt idx="2">
                  <c:v>39.57</c:v>
                </c:pt>
                <c:pt idx="3">
                  <c:v>34.127000000000002</c:v>
                </c:pt>
                <c:pt idx="4">
                  <c:v>30.02</c:v>
                </c:pt>
                <c:pt idx="5">
                  <c:v>29.373999999999999</c:v>
                </c:pt>
                <c:pt idx="8">
                  <c:v>27.516999999999999</c:v>
                </c:pt>
                <c:pt idx="9">
                  <c:v>24.422000000000001</c:v>
                </c:pt>
              </c:numCache>
            </c:numRef>
          </c:val>
          <c:smooth val="0"/>
          <c:extLst>
            <c:ext xmlns:c16="http://schemas.microsoft.com/office/drawing/2014/chart" uri="{C3380CC4-5D6E-409C-BE32-E72D297353CC}">
              <c16:uniqueId val="{00000000-7F0C-48D9-87D6-801F27A01579}"/>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Speed'!$B$173:$M$173</c:f>
                <c:numCache>
                  <c:formatCode>General</c:formatCode>
                  <c:ptCount val="12"/>
                  <c:pt idx="0">
                    <c:v>3.5100273028377811</c:v>
                  </c:pt>
                  <c:pt idx="1">
                    <c:v>5.1490278922621995</c:v>
                  </c:pt>
                  <c:pt idx="2">
                    <c:v>5.676083337903477</c:v>
                  </c:pt>
                  <c:pt idx="3">
                    <c:v>5.7264759014598434</c:v>
                  </c:pt>
                  <c:pt idx="4">
                    <c:v>8.3900465363639931</c:v>
                  </c:pt>
                  <c:pt idx="5">
                    <c:v>10.732349189140562</c:v>
                  </c:pt>
                  <c:pt idx="6">
                    <c:v>10.633948075229005</c:v>
                  </c:pt>
                  <c:pt idx="7">
                    <c:v>5.4675884004438124</c:v>
                  </c:pt>
                  <c:pt idx="8">
                    <c:v>8.6760836753212498</c:v>
                  </c:pt>
                  <c:pt idx="9">
                    <c:v>8.8235324142151281</c:v>
                  </c:pt>
                  <c:pt idx="10">
                    <c:v>9.1464833861617159</c:v>
                  </c:pt>
                  <c:pt idx="11">
                    <c:v>5.0655489584051994</c:v>
                  </c:pt>
                </c:numCache>
              </c:numRef>
            </c:plus>
            <c:minus>
              <c:numRef>
                <c:f>'Wind Speed'!$B$173:$M$173</c:f>
                <c:numCache>
                  <c:formatCode>General</c:formatCode>
                  <c:ptCount val="12"/>
                  <c:pt idx="0">
                    <c:v>3.5100273028377811</c:v>
                  </c:pt>
                  <c:pt idx="1">
                    <c:v>5.1490278922621995</c:v>
                  </c:pt>
                  <c:pt idx="2">
                    <c:v>5.676083337903477</c:v>
                  </c:pt>
                  <c:pt idx="3">
                    <c:v>5.7264759014598434</c:v>
                  </c:pt>
                  <c:pt idx="4">
                    <c:v>8.3900465363639931</c:v>
                  </c:pt>
                  <c:pt idx="5">
                    <c:v>10.732349189140562</c:v>
                  </c:pt>
                  <c:pt idx="6">
                    <c:v>10.633948075229005</c:v>
                  </c:pt>
                  <c:pt idx="7">
                    <c:v>5.4675884004438124</c:v>
                  </c:pt>
                  <c:pt idx="8">
                    <c:v>8.6760836753212498</c:v>
                  </c:pt>
                  <c:pt idx="9">
                    <c:v>8.8235324142151281</c:v>
                  </c:pt>
                  <c:pt idx="10">
                    <c:v>9.1464833861617159</c:v>
                  </c:pt>
                  <c:pt idx="11">
                    <c:v>5.0655489584051994</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Speed'!$B$246:$M$246</c:f>
              <c:numCache>
                <c:formatCode>0.0</c:formatCode>
                <c:ptCount val="12"/>
                <c:pt idx="0">
                  <c:v>38.691125000000007</c:v>
                </c:pt>
                <c:pt idx="1">
                  <c:v>37.491352941176466</c:v>
                </c:pt>
                <c:pt idx="2">
                  <c:v>37.354352941176479</c:v>
                </c:pt>
                <c:pt idx="3">
                  <c:v>32.869624999999992</c:v>
                </c:pt>
                <c:pt idx="4">
                  <c:v>29.001058823529412</c:v>
                </c:pt>
                <c:pt idx="5">
                  <c:v>28.295176470588242</c:v>
                </c:pt>
                <c:pt idx="6">
                  <c:v>29.979749999999999</c:v>
                </c:pt>
                <c:pt idx="7">
                  <c:v>28.364624999999997</c:v>
                </c:pt>
                <c:pt idx="8">
                  <c:v>28.288411764705881</c:v>
                </c:pt>
                <c:pt idx="9">
                  <c:v>27.66558823529412</c:v>
                </c:pt>
                <c:pt idx="10">
                  <c:v>30.798437499999999</c:v>
                </c:pt>
                <c:pt idx="11">
                  <c:v>35.291499999999999</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SST!$B$114:$M$114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SST!$B$207:$M$207</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SST!$B$154:$M$154</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SST!$B$261:$M$261</c15:sqref>
                        </c15:formulaRef>
                      </c:ext>
                    </c:extLst>
                    <c:numCache>
                      <c:formatCode>0.0</c:formatCode>
                      <c:ptCount val="12"/>
                      <c:pt idx="0">
                        <c:v>27.42</c:v>
                      </c:pt>
                      <c:pt idx="1">
                        <c:v>27.553000000000001</c:v>
                      </c:pt>
                      <c:pt idx="2">
                        <c:v>27.818999999999999</c:v>
                      </c:pt>
                      <c:pt idx="3">
                        <c:v>28.709</c:v>
                      </c:pt>
                      <c:pt idx="4">
                        <c:v>29.292000000000002</c:v>
                      </c:pt>
                      <c:pt idx="5">
                        <c:v>29.817</c:v>
                      </c:pt>
                      <c:pt idx="6">
                        <c:v>28.925000000000001</c:v>
                      </c:pt>
                      <c:pt idx="7">
                        <c:v>29.207000000000001</c:v>
                      </c:pt>
                      <c:pt idx="8">
                        <c:v>29.163</c:v>
                      </c:pt>
                      <c:pt idx="9">
                        <c:v>29.42</c:v>
                      </c:pt>
                      <c:pt idx="10">
                        <c:v>29.219000000000001</c:v>
                      </c:pt>
                      <c:pt idx="11">
                        <c:v>28.611000000000001</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SST!$A$70:$A$123</c:f>
              <c:numCache>
                <c:formatCode>0</c:formatCode>
                <c:ptCount val="5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SST!$N$70:$N$123</c:f>
              <c:numCache>
                <c:formatCode>0.0</c:formatCode>
                <c:ptCount val="54"/>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SST!$A$3:$A$57</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SST!$N$3:$N$57</c:f>
              <c:numCache>
                <c:formatCode>0.0</c:formatCode>
                <c:ptCount val="55"/>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SST!$A$137:$A$164</c:f>
              <c:numCache>
                <c:formatCode>0</c:formatCode>
                <c:ptCount val="2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numCache>
            </c:numRef>
          </c:xVal>
          <c:yVal>
            <c:numRef>
              <c:f>SST!$N$137:$N$164</c:f>
              <c:numCache>
                <c:formatCode>0.0</c:formatCode>
                <c:ptCount val="28"/>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pt idx="18">
                  <c:v>29.343833333333333</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SST!$A$178:$A$217</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SST!$N$178:$N$217</c:f>
              <c:numCache>
                <c:formatCode>0.0</c:formatCode>
                <c:ptCount val="40"/>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SST!$B$125:$M$125</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SST!$B$58:$M$58</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SST!$B$165:$M$165</c:f>
              <c:numCache>
                <c:formatCode>0.0</c:formatCode>
                <c:ptCount val="12"/>
                <c:pt idx="0">
                  <c:v>27.752117647058821</c:v>
                </c:pt>
                <c:pt idx="1">
                  <c:v>27.856999999999999</c:v>
                </c:pt>
                <c:pt idx="2">
                  <c:v>28.207333333333334</c:v>
                </c:pt>
                <c:pt idx="3">
                  <c:v>29.044055555555556</c:v>
                </c:pt>
                <c:pt idx="4">
                  <c:v>29.470789473684206</c:v>
                </c:pt>
                <c:pt idx="5">
                  <c:v>29.664894736842108</c:v>
                </c:pt>
                <c:pt idx="6">
                  <c:v>29.197000000000003</c:v>
                </c:pt>
                <c:pt idx="7">
                  <c:v>29.158611111111114</c:v>
                </c:pt>
                <c:pt idx="8">
                  <c:v>29.506166666666665</c:v>
                </c:pt>
                <c:pt idx="9">
                  <c:v>29.424611111111112</c:v>
                </c:pt>
                <c:pt idx="10">
                  <c:v>28.800470588235299</c:v>
                </c:pt>
                <c:pt idx="11">
                  <c:v>28.118529411764698</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SST!$B$59:$M$59</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SST!$B$58:$M$58</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SST!$B$114:$M$114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SST!$B$126:$M$126</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SST!$B$126:$M$126</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SST!$B$125:$M$125</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SST!$B$156:$M$156</c:f>
              <c:numCache>
                <c:formatCode>0.0</c:formatCode>
                <c:ptCount val="12"/>
                <c:pt idx="0">
                  <c:v>28.234999999999999</c:v>
                </c:pt>
                <c:pt idx="1">
                  <c:v>28.49</c:v>
                </c:pt>
                <c:pt idx="2">
                  <c:v>28.474</c:v>
                </c:pt>
                <c:pt idx="3">
                  <c:v>29.108000000000001</c:v>
                </c:pt>
                <c:pt idx="4">
                  <c:v>29.404</c:v>
                </c:pt>
                <c:pt idx="5">
                  <c:v>29.47</c:v>
                </c:pt>
                <c:pt idx="8">
                  <c:v>29.503</c:v>
                </c:pt>
                <c:pt idx="9">
                  <c:v>29.946000000000002</c:v>
                </c:pt>
              </c:numCache>
            </c:numRef>
          </c:val>
          <c:smooth val="0"/>
          <c:extLst>
            <c:ext xmlns:c16="http://schemas.microsoft.com/office/drawing/2014/chart" uri="{C3380CC4-5D6E-409C-BE32-E72D297353CC}">
              <c16:uniqueId val="{00000000-8397-4DA3-83A9-05FF108F63E6}"/>
            </c:ext>
          </c:extLst>
        </c:ser>
        <c:ser>
          <c:idx val="2"/>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SST!$B$166:$M$166</c:f>
                <c:numCache>
                  <c:formatCode>General</c:formatCode>
                  <c:ptCount val="12"/>
                  <c:pt idx="0">
                    <c:v>0.41178496851405061</c:v>
                  </c:pt>
                  <c:pt idx="1">
                    <c:v>0.40884010969340817</c:v>
                  </c:pt>
                  <c:pt idx="2">
                    <c:v>0.38097707202896686</c:v>
                  </c:pt>
                  <c:pt idx="3">
                    <c:v>0.40014122098582433</c:v>
                  </c:pt>
                  <c:pt idx="4">
                    <c:v>0.44567359492836706</c:v>
                  </c:pt>
                  <c:pt idx="5">
                    <c:v>0.33139283415052267</c:v>
                  </c:pt>
                  <c:pt idx="6">
                    <c:v>0.35336316929154443</c:v>
                  </c:pt>
                  <c:pt idx="7">
                    <c:v>0.34067565027869323</c:v>
                  </c:pt>
                  <c:pt idx="8">
                    <c:v>0.32143780845737835</c:v>
                  </c:pt>
                  <c:pt idx="9">
                    <c:v>0.32738736525422713</c:v>
                  </c:pt>
                  <c:pt idx="10">
                    <c:v>0.55168538561926972</c:v>
                  </c:pt>
                  <c:pt idx="11">
                    <c:v>0.63950880737162819</c:v>
                  </c:pt>
                </c:numCache>
              </c:numRef>
            </c:plus>
            <c:minus>
              <c:numRef>
                <c:f>SST!$B$166:$M$166</c:f>
                <c:numCache>
                  <c:formatCode>General</c:formatCode>
                  <c:ptCount val="12"/>
                  <c:pt idx="0">
                    <c:v>0.41178496851405061</c:v>
                  </c:pt>
                  <c:pt idx="1">
                    <c:v>0.40884010969340817</c:v>
                  </c:pt>
                  <c:pt idx="2">
                    <c:v>0.38097707202896686</c:v>
                  </c:pt>
                  <c:pt idx="3">
                    <c:v>0.40014122098582433</c:v>
                  </c:pt>
                  <c:pt idx="4">
                    <c:v>0.44567359492836706</c:v>
                  </c:pt>
                  <c:pt idx="5">
                    <c:v>0.33139283415052267</c:v>
                  </c:pt>
                  <c:pt idx="6">
                    <c:v>0.35336316929154443</c:v>
                  </c:pt>
                  <c:pt idx="7">
                    <c:v>0.34067565027869323</c:v>
                  </c:pt>
                  <c:pt idx="8">
                    <c:v>0.32143780845737835</c:v>
                  </c:pt>
                  <c:pt idx="9">
                    <c:v>0.32738736525422713</c:v>
                  </c:pt>
                  <c:pt idx="10">
                    <c:v>0.55168538561926972</c:v>
                  </c:pt>
                  <c:pt idx="11">
                    <c:v>0.63950880737162819</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SST!$B$165:$M$165</c:f>
              <c:numCache>
                <c:formatCode>0.0</c:formatCode>
                <c:ptCount val="12"/>
                <c:pt idx="0">
                  <c:v>27.752117647058821</c:v>
                </c:pt>
                <c:pt idx="1">
                  <c:v>27.856999999999999</c:v>
                </c:pt>
                <c:pt idx="2">
                  <c:v>28.207333333333334</c:v>
                </c:pt>
                <c:pt idx="3">
                  <c:v>29.044055555555556</c:v>
                </c:pt>
                <c:pt idx="4">
                  <c:v>29.470789473684206</c:v>
                </c:pt>
                <c:pt idx="5">
                  <c:v>29.664894736842108</c:v>
                </c:pt>
                <c:pt idx="6">
                  <c:v>29.197000000000003</c:v>
                </c:pt>
                <c:pt idx="7">
                  <c:v>29.158611111111114</c:v>
                </c:pt>
                <c:pt idx="8">
                  <c:v>29.506166666666665</c:v>
                </c:pt>
                <c:pt idx="9">
                  <c:v>29.424611111111112</c:v>
                </c:pt>
                <c:pt idx="10">
                  <c:v>28.800470588235299</c:v>
                </c:pt>
                <c:pt idx="11">
                  <c:v>28.118529411764698</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SST!$B$207:$M$207</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SST!$B$219:$M$219</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SST!$B$219:$M$219</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SST!$B$218:$M$218</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SST!$B$263:$M$263</c:f>
              <c:numCache>
                <c:formatCode>0.0</c:formatCode>
                <c:ptCount val="12"/>
                <c:pt idx="0">
                  <c:v>27.922999999999998</c:v>
                </c:pt>
                <c:pt idx="1">
                  <c:v>28.158000000000001</c:v>
                </c:pt>
                <c:pt idx="2">
                  <c:v>28.058</c:v>
                </c:pt>
                <c:pt idx="3">
                  <c:v>28.605</c:v>
                </c:pt>
                <c:pt idx="4">
                  <c:v>28.905999999999999</c:v>
                </c:pt>
              </c:numCache>
            </c:numRef>
          </c:val>
          <c:smooth val="0"/>
          <c:extLst>
            <c:ext xmlns:c16="http://schemas.microsoft.com/office/drawing/2014/chart" uri="{C3380CC4-5D6E-409C-BE32-E72D297353CC}">
              <c16:uniqueId val="{00000000-4D76-4311-A590-AA240BF1EF4B}"/>
            </c:ext>
          </c:extLst>
        </c:ser>
        <c:ser>
          <c:idx val="2"/>
          <c:order val="1"/>
          <c:tx>
            <c:v>1989-2020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SST!$B$273:$M$273</c:f>
                <c:numCache>
                  <c:formatCode>General</c:formatCode>
                  <c:ptCount val="12"/>
                  <c:pt idx="0">
                    <c:v>0.38674767744597022</c:v>
                  </c:pt>
                  <c:pt idx="1">
                    <c:v>0.50146353622264417</c:v>
                  </c:pt>
                  <c:pt idx="2">
                    <c:v>0.44221669936288277</c:v>
                  </c:pt>
                  <c:pt idx="3">
                    <c:v>0.46055709165902475</c:v>
                  </c:pt>
                  <c:pt idx="4">
                    <c:v>0.50872451192394719</c:v>
                  </c:pt>
                  <c:pt idx="5">
                    <c:v>0.4414734785443678</c:v>
                  </c:pt>
                  <c:pt idx="6">
                    <c:v>0.41618445291790374</c:v>
                  </c:pt>
                  <c:pt idx="7">
                    <c:v>0.40454313808877373</c:v>
                  </c:pt>
                  <c:pt idx="8">
                    <c:v>0.40509876251250465</c:v>
                  </c:pt>
                  <c:pt idx="9">
                    <c:v>0.37112155272437586</c:v>
                  </c:pt>
                  <c:pt idx="10">
                    <c:v>0.45528631385778223</c:v>
                  </c:pt>
                  <c:pt idx="11">
                    <c:v>0.46036433696727908</c:v>
                  </c:pt>
                </c:numCache>
              </c:numRef>
            </c:plus>
            <c:minus>
              <c:numRef>
                <c:f>SST!$B$273:$M$273</c:f>
                <c:numCache>
                  <c:formatCode>General</c:formatCode>
                  <c:ptCount val="12"/>
                  <c:pt idx="0">
                    <c:v>0.38674767744597022</c:v>
                  </c:pt>
                  <c:pt idx="1">
                    <c:v>0.50146353622264417</c:v>
                  </c:pt>
                  <c:pt idx="2">
                    <c:v>0.44221669936288277</c:v>
                  </c:pt>
                  <c:pt idx="3">
                    <c:v>0.46055709165902475</c:v>
                  </c:pt>
                  <c:pt idx="4">
                    <c:v>0.50872451192394719</c:v>
                  </c:pt>
                  <c:pt idx="5">
                    <c:v>0.4414734785443678</c:v>
                  </c:pt>
                  <c:pt idx="6">
                    <c:v>0.41618445291790374</c:v>
                  </c:pt>
                  <c:pt idx="7">
                    <c:v>0.40454313808877373</c:v>
                  </c:pt>
                  <c:pt idx="8">
                    <c:v>0.40509876251250465</c:v>
                  </c:pt>
                  <c:pt idx="9">
                    <c:v>0.37112155272437586</c:v>
                  </c:pt>
                  <c:pt idx="10">
                    <c:v>0.45528631385778223</c:v>
                  </c:pt>
                  <c:pt idx="11">
                    <c:v>0.46036433696727908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SST!$B$272:$M$272</c:f>
              <c:numCache>
                <c:formatCode>0.0</c:formatCode>
                <c:ptCount val="12"/>
                <c:pt idx="0">
                  <c:v>27.622137931034477</c:v>
                </c:pt>
                <c:pt idx="1">
                  <c:v>27.551333333333325</c:v>
                </c:pt>
                <c:pt idx="2">
                  <c:v>27.869333333333337</c:v>
                </c:pt>
                <c:pt idx="3">
                  <c:v>28.508562499999996</c:v>
                </c:pt>
                <c:pt idx="4">
                  <c:v>28.847375</c:v>
                </c:pt>
                <c:pt idx="5">
                  <c:v>29.119032258064511</c:v>
                </c:pt>
                <c:pt idx="6">
                  <c:v>28.801866666666662</c:v>
                </c:pt>
                <c:pt idx="7">
                  <c:v>28.833566666666666</c:v>
                </c:pt>
                <c:pt idx="8">
                  <c:v>29.250310344827589</c:v>
                </c:pt>
                <c:pt idx="9">
                  <c:v>29.318724137931031</c:v>
                </c:pt>
                <c:pt idx="10">
                  <c:v>28.681599999999996</c:v>
                </c:pt>
                <c:pt idx="11">
                  <c:v>28.04428571428571</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Temp'!$B$104:$M$104</c:f>
              <c:numCache>
                <c:formatCode>0.0</c:formatCode>
                <c:ptCount val="12"/>
                <c:pt idx="0">
                  <c:v>28.341999999999999</c:v>
                </c:pt>
                <c:pt idx="1">
                  <c:v>28.41</c:v>
                </c:pt>
                <c:pt idx="2">
                  <c:v>28.219000000000001</c:v>
                </c:pt>
                <c:pt idx="3">
                  <c:v>28.946999999999999</c:v>
                </c:pt>
                <c:pt idx="4">
                  <c:v>29.131</c:v>
                </c:pt>
                <c:pt idx="5">
                  <c:v>29.655999999999999</c:v>
                </c:pt>
                <c:pt idx="8">
                  <c:v>29.571000000000002</c:v>
                </c:pt>
                <c:pt idx="9">
                  <c:v>29.509</c:v>
                </c:pt>
              </c:numCache>
            </c:numRef>
          </c:val>
          <c:smooth val="0"/>
          <c:extLst>
            <c:ext xmlns:c16="http://schemas.microsoft.com/office/drawing/2014/chart" uri="{C3380CC4-5D6E-409C-BE32-E72D297353CC}">
              <c16:uniqueId val="{00000000-7317-4B11-987F-0A25FDCD7DEC}"/>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Temp'!$B$114:$M$114</c:f>
                <c:numCache>
                  <c:formatCode>General</c:formatCode>
                  <c:ptCount val="12"/>
                  <c:pt idx="0">
                    <c:v>0.65990658875506969</c:v>
                  </c:pt>
                  <c:pt idx="1">
                    <c:v>0.51695465013298614</c:v>
                  </c:pt>
                  <c:pt idx="2">
                    <c:v>0.56252307723177086</c:v>
                  </c:pt>
                  <c:pt idx="3">
                    <c:v>0.52647456474198384</c:v>
                  </c:pt>
                  <c:pt idx="4">
                    <c:v>0.51019258489732155</c:v>
                  </c:pt>
                  <c:pt idx="5">
                    <c:v>0.68453701432180269</c:v>
                  </c:pt>
                  <c:pt idx="6">
                    <c:v>0.53411887002825664</c:v>
                  </c:pt>
                  <c:pt idx="7">
                    <c:v>0.28476016740614657</c:v>
                  </c:pt>
                  <c:pt idx="8">
                    <c:v>0.44183941127911763</c:v>
                  </c:pt>
                  <c:pt idx="9">
                    <c:v>0.47593845375710686</c:v>
                  </c:pt>
                  <c:pt idx="10">
                    <c:v>0.69736883649733516</c:v>
                  </c:pt>
                  <c:pt idx="11">
                    <c:v>0.66614183262760995</c:v>
                  </c:pt>
                </c:numCache>
              </c:numRef>
            </c:plus>
            <c:minus>
              <c:numRef>
                <c:f>'Air Temp'!$B$114:$M$114</c:f>
                <c:numCache>
                  <c:formatCode>General</c:formatCode>
                  <c:ptCount val="12"/>
                  <c:pt idx="0">
                    <c:v>0.65990658875506969</c:v>
                  </c:pt>
                  <c:pt idx="1">
                    <c:v>0.51695465013298614</c:v>
                  </c:pt>
                  <c:pt idx="2">
                    <c:v>0.56252307723177086</c:v>
                  </c:pt>
                  <c:pt idx="3">
                    <c:v>0.52647456474198384</c:v>
                  </c:pt>
                  <c:pt idx="4">
                    <c:v>0.51019258489732155</c:v>
                  </c:pt>
                  <c:pt idx="5">
                    <c:v>0.68453701432180269</c:v>
                  </c:pt>
                  <c:pt idx="6">
                    <c:v>0.53411887002825664</c:v>
                  </c:pt>
                  <c:pt idx="7">
                    <c:v>0.28476016740614657</c:v>
                  </c:pt>
                  <c:pt idx="8">
                    <c:v>0.44183941127911763</c:v>
                  </c:pt>
                  <c:pt idx="9">
                    <c:v>0.47593845375710686</c:v>
                  </c:pt>
                  <c:pt idx="10">
                    <c:v>0.69736883649733516</c:v>
                  </c:pt>
                  <c:pt idx="11">
                    <c:v>0.66614183262760995</c:v>
                  </c:pt>
                </c:numCache>
              </c:numRef>
            </c:minus>
          </c:errBars>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Temp'!$B$113:$M$113</c:f>
              <c:numCache>
                <c:formatCode>0.0</c:formatCode>
                <c:ptCount val="12"/>
                <c:pt idx="0">
                  <c:v>28.091666666666665</c:v>
                </c:pt>
                <c:pt idx="1">
                  <c:v>28.088117647058827</c:v>
                </c:pt>
                <c:pt idx="2">
                  <c:v>28.372277777777775</c:v>
                </c:pt>
                <c:pt idx="3">
                  <c:v>29.056055555555556</c:v>
                </c:pt>
                <c:pt idx="4">
                  <c:v>29.943157894736839</c:v>
                </c:pt>
                <c:pt idx="5">
                  <c:v>30.080421052631575</c:v>
                </c:pt>
                <c:pt idx="6">
                  <c:v>29.490444444444449</c:v>
                </c:pt>
                <c:pt idx="7">
                  <c:v>29.617333333333331</c:v>
                </c:pt>
                <c:pt idx="8">
                  <c:v>29.995222222222221</c:v>
                </c:pt>
                <c:pt idx="9">
                  <c:v>29.997666666666664</c:v>
                </c:pt>
                <c:pt idx="10">
                  <c:v>28.950333333333333</c:v>
                </c:pt>
                <c:pt idx="11">
                  <c:v>28.626333333333328</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SST!$B$114:$M$114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SST!$B$207:$M$207</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SST!$B$154:$M$154</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SST!$B$261:$M$261</c15:sqref>
                        </c15:formulaRef>
                      </c:ext>
                    </c:extLst>
                    <c:numCache>
                      <c:formatCode>0.0</c:formatCode>
                      <c:ptCount val="12"/>
                      <c:pt idx="0">
                        <c:v>27.42</c:v>
                      </c:pt>
                      <c:pt idx="1">
                        <c:v>27.553000000000001</c:v>
                      </c:pt>
                      <c:pt idx="2">
                        <c:v>27.818999999999999</c:v>
                      </c:pt>
                      <c:pt idx="3">
                        <c:v>28.709</c:v>
                      </c:pt>
                      <c:pt idx="4">
                        <c:v>29.292000000000002</c:v>
                      </c:pt>
                      <c:pt idx="5">
                        <c:v>29.817</c:v>
                      </c:pt>
                      <c:pt idx="6">
                        <c:v>28.925000000000001</c:v>
                      </c:pt>
                      <c:pt idx="7">
                        <c:v>29.207000000000001</c:v>
                      </c:pt>
                      <c:pt idx="8">
                        <c:v>29.163</c:v>
                      </c:pt>
                      <c:pt idx="9">
                        <c:v>29.42</c:v>
                      </c:pt>
                      <c:pt idx="10">
                        <c:v>29.219000000000001</c:v>
                      </c:pt>
                      <c:pt idx="11">
                        <c:v>28.611000000000001</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SST!$B$125:$M$125</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SST!$B$58:$M$58</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SST!$B$165:$M$165</c:f>
              <c:numCache>
                <c:formatCode>0.0</c:formatCode>
                <c:ptCount val="12"/>
                <c:pt idx="0">
                  <c:v>27.752117647058821</c:v>
                </c:pt>
                <c:pt idx="1">
                  <c:v>27.856999999999999</c:v>
                </c:pt>
                <c:pt idx="2">
                  <c:v>28.207333333333334</c:v>
                </c:pt>
                <c:pt idx="3">
                  <c:v>29.044055555555556</c:v>
                </c:pt>
                <c:pt idx="4">
                  <c:v>29.470789473684206</c:v>
                </c:pt>
                <c:pt idx="5">
                  <c:v>29.664894736842108</c:v>
                </c:pt>
                <c:pt idx="6">
                  <c:v>29.197000000000003</c:v>
                </c:pt>
                <c:pt idx="7">
                  <c:v>29.158611111111114</c:v>
                </c:pt>
                <c:pt idx="8">
                  <c:v>29.506166666666665</c:v>
                </c:pt>
                <c:pt idx="9">
                  <c:v>29.424611111111112</c:v>
                </c:pt>
                <c:pt idx="10">
                  <c:v>28.800470588235299</c:v>
                </c:pt>
                <c:pt idx="11">
                  <c:v>28.118529411764698</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SST!$A$70:$A$124</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SST!$N$70:$N$124</c:f>
              <c:numCache>
                <c:formatCode>0.0</c:formatCode>
                <c:ptCount val="55"/>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SST!$A$3:$A$57</c:f>
              <c:numCache>
                <c:formatCode>0</c:formatCode>
                <c:ptCount val="5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numCache>
            </c:numRef>
          </c:xVal>
          <c:yVal>
            <c:numRef>
              <c:f>SST!$N$3:$N$57</c:f>
              <c:numCache>
                <c:formatCode>0.0</c:formatCode>
                <c:ptCount val="55"/>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SST!$A$137:$A$164</c:f>
              <c:numCache>
                <c:formatCode>0</c:formatCode>
                <c:ptCount val="2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numCache>
            </c:numRef>
          </c:xVal>
          <c:yVal>
            <c:numRef>
              <c:f>SST!$N$137:$N$164</c:f>
              <c:numCache>
                <c:formatCode>0.0</c:formatCode>
                <c:ptCount val="28"/>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pt idx="18">
                  <c:v>29.343833333333333</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SST!$A$178:$A$217</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SST!$N$178:$N$217</c:f>
              <c:numCache>
                <c:formatCode>0.0</c:formatCode>
                <c:ptCount val="40"/>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SST!$A$284:$A$323</c:f>
              <c:numCache>
                <c:formatCode>0</c:formatCode>
                <c:ptCount val="4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numCache>
            </c:numRef>
          </c:xVal>
          <c:yVal>
            <c:numRef>
              <c:f>SST!$N$284:$N$323</c:f>
              <c:numCache>
                <c:formatCode>0.0</c:formatCode>
                <c:ptCount val="40"/>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SST!$B$313:$M$313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SST!$B$273:$M$273</c:f>
                <c:numCache>
                  <c:formatCode>General</c:formatCode>
                  <c:ptCount val="12"/>
                  <c:pt idx="0">
                    <c:v>0.38674767744597022</c:v>
                  </c:pt>
                  <c:pt idx="1">
                    <c:v>0.50146353622264417</c:v>
                  </c:pt>
                  <c:pt idx="2">
                    <c:v>0.44221669936288277</c:v>
                  </c:pt>
                  <c:pt idx="3">
                    <c:v>0.46055709165902475</c:v>
                  </c:pt>
                  <c:pt idx="4">
                    <c:v>0.50872451192394719</c:v>
                  </c:pt>
                  <c:pt idx="5">
                    <c:v>0.4414734785443678</c:v>
                  </c:pt>
                  <c:pt idx="6">
                    <c:v>0.41618445291790374</c:v>
                  </c:pt>
                  <c:pt idx="7">
                    <c:v>0.40454313808877373</c:v>
                  </c:pt>
                  <c:pt idx="8">
                    <c:v>0.40509876251250465</c:v>
                  </c:pt>
                  <c:pt idx="9">
                    <c:v>0.37112155272437586</c:v>
                  </c:pt>
                  <c:pt idx="10">
                    <c:v>0.45528631385778223</c:v>
                  </c:pt>
                  <c:pt idx="11">
                    <c:v>0.46036433696727908</c:v>
                  </c:pt>
                </c:numCache>
              </c:numRef>
            </c:plus>
            <c:minus>
              <c:numRef>
                <c:f>SST!$B$273:$M$273</c:f>
                <c:numCache>
                  <c:formatCode>General</c:formatCode>
                  <c:ptCount val="12"/>
                  <c:pt idx="0">
                    <c:v>0.38674767744597022</c:v>
                  </c:pt>
                  <c:pt idx="1">
                    <c:v>0.50146353622264417</c:v>
                  </c:pt>
                  <c:pt idx="2">
                    <c:v>0.44221669936288277</c:v>
                  </c:pt>
                  <c:pt idx="3">
                    <c:v>0.46055709165902475</c:v>
                  </c:pt>
                  <c:pt idx="4">
                    <c:v>0.50872451192394719</c:v>
                  </c:pt>
                  <c:pt idx="5">
                    <c:v>0.4414734785443678</c:v>
                  </c:pt>
                  <c:pt idx="6">
                    <c:v>0.41618445291790374</c:v>
                  </c:pt>
                  <c:pt idx="7">
                    <c:v>0.40454313808877373</c:v>
                  </c:pt>
                  <c:pt idx="8">
                    <c:v>0.40509876251250465</c:v>
                  </c:pt>
                  <c:pt idx="9">
                    <c:v>0.37112155272437586</c:v>
                  </c:pt>
                  <c:pt idx="10">
                    <c:v>0.45528631385778223</c:v>
                  </c:pt>
                  <c:pt idx="11">
                    <c:v>0.46036433696727908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SST!$B$324:$M$324</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SST!$B$59:$M$59</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SST!$B$58:$M$58</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SST!$B$113:$M$113</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SST!$B$59:$M$59</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SST!$B$126:$M$126</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SST!$B$125:$M$125</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2021</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SST!$B$156:$M$156</c:f>
              <c:numCache>
                <c:formatCode>0.0</c:formatCode>
                <c:ptCount val="12"/>
                <c:pt idx="0">
                  <c:v>28.234999999999999</c:v>
                </c:pt>
                <c:pt idx="1">
                  <c:v>28.49</c:v>
                </c:pt>
                <c:pt idx="2">
                  <c:v>28.474</c:v>
                </c:pt>
                <c:pt idx="3">
                  <c:v>29.108000000000001</c:v>
                </c:pt>
                <c:pt idx="4">
                  <c:v>29.404</c:v>
                </c:pt>
                <c:pt idx="5">
                  <c:v>29.47</c:v>
                </c:pt>
                <c:pt idx="8">
                  <c:v>29.503</c:v>
                </c:pt>
                <c:pt idx="9">
                  <c:v>29.946000000000002</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SST!$B$166:$M$166</c:f>
                <c:numCache>
                  <c:formatCode>General</c:formatCode>
                  <c:ptCount val="12"/>
                  <c:pt idx="0">
                    <c:v>0.41178496851405061</c:v>
                  </c:pt>
                  <c:pt idx="1">
                    <c:v>0.40884010969340817</c:v>
                  </c:pt>
                  <c:pt idx="2">
                    <c:v>0.38097707202896686</c:v>
                  </c:pt>
                  <c:pt idx="3">
                    <c:v>0.40014122098582433</c:v>
                  </c:pt>
                  <c:pt idx="4">
                    <c:v>0.44567359492836706</c:v>
                  </c:pt>
                  <c:pt idx="5">
                    <c:v>0.33139283415052267</c:v>
                  </c:pt>
                  <c:pt idx="6">
                    <c:v>0.35336316929154443</c:v>
                  </c:pt>
                  <c:pt idx="7">
                    <c:v>0.34067565027869323</c:v>
                  </c:pt>
                  <c:pt idx="8">
                    <c:v>0.32143780845737835</c:v>
                  </c:pt>
                  <c:pt idx="9">
                    <c:v>0.32738736525422713</c:v>
                  </c:pt>
                  <c:pt idx="10">
                    <c:v>0.55168538561926972</c:v>
                  </c:pt>
                  <c:pt idx="11">
                    <c:v>0.63950880737162819</c:v>
                  </c:pt>
                </c:numCache>
              </c:numRef>
            </c:plus>
            <c:minus>
              <c:numRef>
                <c:f>SST!$B$166:$M$166</c:f>
                <c:numCache>
                  <c:formatCode>General</c:formatCode>
                  <c:ptCount val="12"/>
                  <c:pt idx="0">
                    <c:v>0.41178496851405061</c:v>
                  </c:pt>
                  <c:pt idx="1">
                    <c:v>0.40884010969340817</c:v>
                  </c:pt>
                  <c:pt idx="2">
                    <c:v>0.38097707202896686</c:v>
                  </c:pt>
                  <c:pt idx="3">
                    <c:v>0.40014122098582433</c:v>
                  </c:pt>
                  <c:pt idx="4">
                    <c:v>0.44567359492836706</c:v>
                  </c:pt>
                  <c:pt idx="5">
                    <c:v>0.33139283415052267</c:v>
                  </c:pt>
                  <c:pt idx="6">
                    <c:v>0.35336316929154443</c:v>
                  </c:pt>
                  <c:pt idx="7">
                    <c:v>0.34067565027869323</c:v>
                  </c:pt>
                  <c:pt idx="8">
                    <c:v>0.32143780845737835</c:v>
                  </c:pt>
                  <c:pt idx="9">
                    <c:v>0.32738736525422713</c:v>
                  </c:pt>
                  <c:pt idx="10">
                    <c:v>0.55168538561926972</c:v>
                  </c:pt>
                  <c:pt idx="11">
                    <c:v>0.63950880737162819</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SST!$B$165:$M$165</c:f>
              <c:numCache>
                <c:formatCode>0.0</c:formatCode>
                <c:ptCount val="12"/>
                <c:pt idx="0">
                  <c:v>27.752117647058821</c:v>
                </c:pt>
                <c:pt idx="1">
                  <c:v>27.856999999999999</c:v>
                </c:pt>
                <c:pt idx="2">
                  <c:v>28.207333333333334</c:v>
                </c:pt>
                <c:pt idx="3">
                  <c:v>29.044055555555556</c:v>
                </c:pt>
                <c:pt idx="4">
                  <c:v>29.470789473684206</c:v>
                </c:pt>
                <c:pt idx="5">
                  <c:v>29.664894736842108</c:v>
                </c:pt>
                <c:pt idx="6">
                  <c:v>29.197000000000003</c:v>
                </c:pt>
                <c:pt idx="7">
                  <c:v>29.158611111111114</c:v>
                </c:pt>
                <c:pt idx="8">
                  <c:v>29.506166666666665</c:v>
                </c:pt>
                <c:pt idx="9">
                  <c:v>29.424611111111112</c:v>
                </c:pt>
                <c:pt idx="10">
                  <c:v>28.800470588235299</c:v>
                </c:pt>
                <c:pt idx="11">
                  <c:v>28.118529411764698</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Vert_Mon!$H$3:$H$999</c:f>
              <c:numCache>
                <c:formatCode>0.0</c:formatCode>
                <c:ptCount val="997"/>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pt idx="552">
                  <c:v>27.175000000000001</c:v>
                </c:pt>
                <c:pt idx="553">
                  <c:v>27.178999999999998</c:v>
                </c:pt>
                <c:pt idx="554">
                  <c:v>27.408000000000001</c:v>
                </c:pt>
                <c:pt idx="555">
                  <c:v>27.696000000000002</c:v>
                </c:pt>
                <c:pt idx="556">
                  <c:v>27.902999999999999</c:v>
                </c:pt>
                <c:pt idx="557">
                  <c:v>27.024999999999999</c:v>
                </c:pt>
                <c:pt idx="558">
                  <c:v>26.928999999999998</c:v>
                </c:pt>
                <c:pt idx="559">
                  <c:v>26.637</c:v>
                </c:pt>
                <c:pt idx="560">
                  <c:v>26.521000000000001</c:v>
                </c:pt>
                <c:pt idx="561">
                  <c:v>26.923999999999999</c:v>
                </c:pt>
                <c:pt idx="562">
                  <c:v>26.504999999999999</c:v>
                </c:pt>
                <c:pt idx="563">
                  <c:v>27.155999999999999</c:v>
                </c:pt>
                <c:pt idx="564">
                  <c:v>27.28</c:v>
                </c:pt>
                <c:pt idx="565">
                  <c:v>27.292999999999999</c:v>
                </c:pt>
                <c:pt idx="566">
                  <c:v>27.245999999999999</c:v>
                </c:pt>
                <c:pt idx="567">
                  <c:v>27.396999999999998</c:v>
                </c:pt>
                <c:pt idx="568">
                  <c:v>27.41</c:v>
                </c:pt>
                <c:pt idx="569">
                  <c:v>27.001000000000001</c:v>
                </c:pt>
                <c:pt idx="572">
                  <c:v>26.539000000000001</c:v>
                </c:pt>
                <c:pt idx="573">
                  <c:v>26.72</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2"/>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4"/>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Vert_Mon!$F$3:$F$999</c:f>
              <c:numCache>
                <c:formatCode>0.0</c:formatCode>
                <c:ptCount val="997"/>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279.42</c:v>
                </c:pt>
                <c:pt idx="516">
                  <c:v>23.33</c:v>
                </c:pt>
                <c:pt idx="517">
                  <c:v>10.39</c:v>
                </c:pt>
                <c:pt idx="518">
                  <c:v>35.44</c:v>
                </c:pt>
                <c:pt idx="519">
                  <c:v>23.82</c:v>
                </c:pt>
                <c:pt idx="520">
                  <c:v>285.44</c:v>
                </c:pt>
                <c:pt idx="521">
                  <c:v>280.02999999999997</c:v>
                </c:pt>
                <c:pt idx="522">
                  <c:v>556.88</c:v>
                </c:pt>
                <c:pt idx="523">
                  <c:v>379.95</c:v>
                </c:pt>
                <c:pt idx="524">
                  <c:v>355.09</c:v>
                </c:pt>
                <c:pt idx="525">
                  <c:v>314.68</c:v>
                </c:pt>
                <c:pt idx="526">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pt idx="552">
                  <c:v>37.08</c:v>
                </c:pt>
                <c:pt idx="553">
                  <c:v>25.4</c:v>
                </c:pt>
                <c:pt idx="554">
                  <c:v>16</c:v>
                </c:pt>
                <c:pt idx="555">
                  <c:v>56.39</c:v>
                </c:pt>
                <c:pt idx="556">
                  <c:v>167.64</c:v>
                </c:pt>
                <c:pt idx="557">
                  <c:v>387.86</c:v>
                </c:pt>
                <c:pt idx="558">
                  <c:v>389.13</c:v>
                </c:pt>
                <c:pt idx="559">
                  <c:v>522.47</c:v>
                </c:pt>
                <c:pt idx="560">
                  <c:v>354.85</c:v>
                </c:pt>
                <c:pt idx="561">
                  <c:v>286.25</c:v>
                </c:pt>
                <c:pt idx="562">
                  <c:v>302.77</c:v>
                </c:pt>
                <c:pt idx="563">
                  <c:v>384.81</c:v>
                </c:pt>
                <c:pt idx="564">
                  <c:v>70.599999999999994</c:v>
                </c:pt>
                <c:pt idx="565">
                  <c:v>44.2</c:v>
                </c:pt>
                <c:pt idx="566">
                  <c:v>44.2</c:v>
                </c:pt>
                <c:pt idx="567">
                  <c:v>129.80000000000001</c:v>
                </c:pt>
                <c:pt idx="568">
                  <c:v>179.84</c:v>
                </c:pt>
                <c:pt idx="572">
                  <c:v>416.05</c:v>
                </c:pt>
                <c:pt idx="573">
                  <c:v>416.05</c:v>
                </c:pt>
              </c:numCache>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2"/>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Vert_Mon!$K$3:$K$999</c:f>
              <c:numCache>
                <c:formatCode>0.0</c:formatCode>
                <c:ptCount val="997"/>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pt idx="552">
                  <c:v>21.702000000000002</c:v>
                </c:pt>
                <c:pt idx="553">
                  <c:v>24.370999999999999</c:v>
                </c:pt>
                <c:pt idx="554">
                  <c:v>25.274000000000001</c:v>
                </c:pt>
                <c:pt idx="555">
                  <c:v>16.727</c:v>
                </c:pt>
                <c:pt idx="556">
                  <c:v>9.4529999999999994</c:v>
                </c:pt>
                <c:pt idx="561">
                  <c:v>8.6280000000000001</c:v>
                </c:pt>
                <c:pt idx="562">
                  <c:v>12.259</c:v>
                </c:pt>
                <c:pt idx="563">
                  <c:v>16.763999999999999</c:v>
                </c:pt>
                <c:pt idx="564">
                  <c:v>21.984000000000002</c:v>
                </c:pt>
                <c:pt idx="565">
                  <c:v>21.631</c:v>
                </c:pt>
                <c:pt idx="566">
                  <c:v>23.76</c:v>
                </c:pt>
                <c:pt idx="567">
                  <c:v>17.864000000000001</c:v>
                </c:pt>
                <c:pt idx="568">
                  <c:v>13.798</c:v>
                </c:pt>
                <c:pt idx="569">
                  <c:v>9.5939999999999994</c:v>
                </c:pt>
                <c:pt idx="572">
                  <c:v>8.3469999999999995</c:v>
                </c:pt>
                <c:pt idx="573">
                  <c:v>7.343</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Vert_Mon!$N$3:$N$999</c:f>
              <c:numCache>
                <c:formatCode>0.0</c:formatCode>
                <c:ptCount val="997"/>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pt idx="552">
                  <c:v>21.963000000000001</c:v>
                </c:pt>
                <c:pt idx="553">
                  <c:v>24.66</c:v>
                </c:pt>
                <c:pt idx="554">
                  <c:v>25.760999999999999</c:v>
                </c:pt>
                <c:pt idx="555">
                  <c:v>17.704999999999998</c:v>
                </c:pt>
                <c:pt idx="556">
                  <c:v>11.678000000000001</c:v>
                </c:pt>
                <c:pt idx="557">
                  <c:v>7.3369999999999997</c:v>
                </c:pt>
                <c:pt idx="558">
                  <c:v>9.0210000000000008</c:v>
                </c:pt>
                <c:pt idx="559">
                  <c:v>6.71</c:v>
                </c:pt>
                <c:pt idx="560">
                  <c:v>6.3789999999999996</c:v>
                </c:pt>
                <c:pt idx="561">
                  <c:v>7.2690000000000001</c:v>
                </c:pt>
                <c:pt idx="562">
                  <c:v>9.6850000000000005</c:v>
                </c:pt>
                <c:pt idx="563">
                  <c:v>15.920999999999999</c:v>
                </c:pt>
                <c:pt idx="564">
                  <c:v>22.53</c:v>
                </c:pt>
                <c:pt idx="565">
                  <c:v>21.646000000000001</c:v>
                </c:pt>
                <c:pt idx="566">
                  <c:v>24.22</c:v>
                </c:pt>
                <c:pt idx="567">
                  <c:v>17.902999999999999</c:v>
                </c:pt>
                <c:pt idx="568">
                  <c:v>13.329000000000001</c:v>
                </c:pt>
                <c:pt idx="569">
                  <c:v>8.27</c:v>
                </c:pt>
                <c:pt idx="572">
                  <c:v>6.8959999999999999</c:v>
                </c:pt>
                <c:pt idx="573">
                  <c:v>6.1760000000000002</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2"/>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Temp'!$B$184:$M$184</c:f>
              <c:numCache>
                <c:formatCode>0.0</c:formatCode>
                <c:ptCount val="12"/>
                <c:pt idx="0">
                  <c:v>25.562999999999999</c:v>
                </c:pt>
                <c:pt idx="1">
                  <c:v>25.81</c:v>
                </c:pt>
                <c:pt idx="2">
                  <c:v>25.821000000000002</c:v>
                </c:pt>
                <c:pt idx="3">
                  <c:v>25.526</c:v>
                </c:pt>
                <c:pt idx="4">
                  <c:v>25.552</c:v>
                </c:pt>
                <c:pt idx="5">
                  <c:v>24.632000000000001</c:v>
                </c:pt>
                <c:pt idx="8">
                  <c:v>24.202999999999999</c:v>
                </c:pt>
                <c:pt idx="9">
                  <c:v>24.452999999999999</c:v>
                </c:pt>
              </c:numCache>
            </c:numRef>
          </c:val>
          <c:smooth val="0"/>
          <c:extLst>
            <c:ext xmlns:c16="http://schemas.microsoft.com/office/drawing/2014/chart" uri="{C3380CC4-5D6E-409C-BE32-E72D297353CC}">
              <c16:uniqueId val="{00000000-FB92-4E2A-93DD-FFA5A863CF81}"/>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Temp'!$B$194:$M$194</c:f>
                <c:numCache>
                  <c:formatCode>General</c:formatCode>
                  <c:ptCount val="12"/>
                  <c:pt idx="0">
                    <c:v>0.88781414029762939</c:v>
                  </c:pt>
                  <c:pt idx="1">
                    <c:v>0.48661612935962251</c:v>
                  </c:pt>
                  <c:pt idx="2">
                    <c:v>0.42532176593158649</c:v>
                  </c:pt>
                  <c:pt idx="3">
                    <c:v>0.61702952758234897</c:v>
                  </c:pt>
                  <c:pt idx="4">
                    <c:v>0.82471242905831998</c:v>
                  </c:pt>
                  <c:pt idx="5">
                    <c:v>0.7547266768341675</c:v>
                  </c:pt>
                  <c:pt idx="6">
                    <c:v>0.84308906018207397</c:v>
                  </c:pt>
                  <c:pt idx="7">
                    <c:v>0.69046495890604387</c:v>
                  </c:pt>
                  <c:pt idx="8">
                    <c:v>0.53481189656353223</c:v>
                  </c:pt>
                  <c:pt idx="9">
                    <c:v>0.42666066555215981</c:v>
                  </c:pt>
                  <c:pt idx="10">
                    <c:v>0.75938700123656233</c:v>
                  </c:pt>
                  <c:pt idx="11">
                    <c:v>0.99640430017727455</c:v>
                  </c:pt>
                </c:numCache>
              </c:numRef>
            </c:plus>
            <c:minus>
              <c:numRef>
                <c:f>'Air Temp'!$B$194:$M$194</c:f>
                <c:numCache>
                  <c:formatCode>General</c:formatCode>
                  <c:ptCount val="12"/>
                  <c:pt idx="0">
                    <c:v>0.88781414029762939</c:v>
                  </c:pt>
                  <c:pt idx="1">
                    <c:v>0.48661612935962251</c:v>
                  </c:pt>
                  <c:pt idx="2">
                    <c:v>0.42532176593158649</c:v>
                  </c:pt>
                  <c:pt idx="3">
                    <c:v>0.61702952758234897</c:v>
                  </c:pt>
                  <c:pt idx="4">
                    <c:v>0.82471242905831998</c:v>
                  </c:pt>
                  <c:pt idx="5">
                    <c:v>0.7547266768341675</c:v>
                  </c:pt>
                  <c:pt idx="6">
                    <c:v>0.84308906018207397</c:v>
                  </c:pt>
                  <c:pt idx="7">
                    <c:v>0.69046495890604387</c:v>
                  </c:pt>
                  <c:pt idx="8">
                    <c:v>0.53481189656353223</c:v>
                  </c:pt>
                  <c:pt idx="9">
                    <c:v>0.42666066555215981</c:v>
                  </c:pt>
                  <c:pt idx="10">
                    <c:v>0.75938700123656233</c:v>
                  </c:pt>
                  <c:pt idx="11">
                    <c:v>0.99640430017727455</c:v>
                  </c:pt>
                </c:numCache>
              </c:numRef>
            </c:minus>
          </c:errBars>
          <c:cat>
            <c:strRef>
              <c:f>'Air Temp'!$B$84:$M$84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Temp'!$B$193:$M$193</c:f>
              <c:numCache>
                <c:formatCode>0.0</c:formatCode>
                <c:ptCount val="12"/>
                <c:pt idx="0">
                  <c:v>26.098222222222226</c:v>
                </c:pt>
                <c:pt idx="1">
                  <c:v>26.19458823529412</c:v>
                </c:pt>
                <c:pt idx="2">
                  <c:v>26.352611111111113</c:v>
                </c:pt>
                <c:pt idx="3">
                  <c:v>26.29355555555556</c:v>
                </c:pt>
                <c:pt idx="4">
                  <c:v>25.495421052631581</c:v>
                </c:pt>
                <c:pt idx="5">
                  <c:v>25.134368421052631</c:v>
                </c:pt>
                <c:pt idx="6">
                  <c:v>25.298888888888889</c:v>
                </c:pt>
                <c:pt idx="7">
                  <c:v>24.893277777777779</c:v>
                </c:pt>
                <c:pt idx="8">
                  <c:v>24.649000000000008</c:v>
                </c:pt>
                <c:pt idx="9">
                  <c:v>24.436166666666665</c:v>
                </c:pt>
                <c:pt idx="10">
                  <c:v>24.328500000000005</c:v>
                </c:pt>
                <c:pt idx="11">
                  <c:v>25.430666666666671</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Vert_Mon!$L$3:$L$999</c:f>
              <c:numCache>
                <c:formatCode>0.0</c:formatCode>
                <c:ptCount val="997"/>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2"/>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Vert_Mon!$Q$3:$Q$999</c:f>
              <c:numCache>
                <c:formatCode>0.0</c:formatCode>
                <c:ptCount val="997"/>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Vert_Mon!$R$3:$R$999</c:f>
              <c:numCache>
                <c:formatCode>0.0</c:formatCode>
                <c:ptCount val="997"/>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pt idx="552">
                  <c:v>18.503</c:v>
                </c:pt>
                <c:pt idx="553">
                  <c:v>20.341999999999999</c:v>
                </c:pt>
                <c:pt idx="554">
                  <c:v>24.635999999999999</c:v>
                </c:pt>
                <c:pt idx="555">
                  <c:v>20.065999999999999</c:v>
                </c:pt>
                <c:pt idx="556">
                  <c:v>18.524000000000001</c:v>
                </c:pt>
                <c:pt idx="557">
                  <c:v>13.519</c:v>
                </c:pt>
                <c:pt idx="558">
                  <c:v>15.311999999999999</c:v>
                </c:pt>
                <c:pt idx="559">
                  <c:v>13.704000000000001</c:v>
                </c:pt>
                <c:pt idx="560">
                  <c:v>15.471</c:v>
                </c:pt>
                <c:pt idx="561">
                  <c:v>15.994999999999999</c:v>
                </c:pt>
                <c:pt idx="562">
                  <c:v>14.74</c:v>
                </c:pt>
                <c:pt idx="563">
                  <c:v>16.087</c:v>
                </c:pt>
                <c:pt idx="564">
                  <c:v>19.914999999999999</c:v>
                </c:pt>
                <c:pt idx="565">
                  <c:v>21.568000000000001</c:v>
                </c:pt>
                <c:pt idx="566">
                  <c:v>23.655999999999999</c:v>
                </c:pt>
                <c:pt idx="567">
                  <c:v>19.338999999999999</c:v>
                </c:pt>
                <c:pt idx="568">
                  <c:v>15.75</c:v>
                </c:pt>
                <c:pt idx="569">
                  <c:v>15.763999999999999</c:v>
                </c:pt>
                <c:pt idx="572">
                  <c:v>15.468</c:v>
                </c:pt>
                <c:pt idx="573">
                  <c:v>16.079999999999998</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2"/>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1432524068298706"/>
          <c:y val="5.3099400710504417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Vert_Mon!$S$3:$S$999</c:f>
              <c:numCache>
                <c:formatCode>0.0</c:formatCode>
                <c:ptCount val="997"/>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Vert_Mon!$T$3:$T$999</c:f>
              <c:numCache>
                <c:formatCode>0.0</c:formatCode>
                <c:ptCount val="997"/>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Vert_Mon!$U$3:$U$999</c:f>
              <c:numCache>
                <c:formatCode>0.0</c:formatCode>
                <c:ptCount val="997"/>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pt idx="552">
                  <c:v>28.25</c:v>
                </c:pt>
                <c:pt idx="553">
                  <c:v>28.306000000000001</c:v>
                </c:pt>
                <c:pt idx="554">
                  <c:v>28.513999999999999</c:v>
                </c:pt>
                <c:pt idx="555">
                  <c:v>29.516999999999999</c:v>
                </c:pt>
                <c:pt idx="556">
                  <c:v>30.119</c:v>
                </c:pt>
                <c:pt idx="557">
                  <c:v>29.959</c:v>
                </c:pt>
                <c:pt idx="558">
                  <c:v>29.46</c:v>
                </c:pt>
                <c:pt idx="559">
                  <c:v>29.556999999999999</c:v>
                </c:pt>
                <c:pt idx="560">
                  <c:v>30.395</c:v>
                </c:pt>
                <c:pt idx="561">
                  <c:v>30.12</c:v>
                </c:pt>
                <c:pt idx="562">
                  <c:v>29.38</c:v>
                </c:pt>
                <c:pt idx="563">
                  <c:v>28.548999999999999</c:v>
                </c:pt>
                <c:pt idx="564">
                  <c:v>28.234999999999999</c:v>
                </c:pt>
                <c:pt idx="565">
                  <c:v>28.49</c:v>
                </c:pt>
                <c:pt idx="566">
                  <c:v>28.474</c:v>
                </c:pt>
                <c:pt idx="567">
                  <c:v>29.108000000000001</c:v>
                </c:pt>
                <c:pt idx="568">
                  <c:v>29.404</c:v>
                </c:pt>
                <c:pt idx="569">
                  <c:v>29.47</c:v>
                </c:pt>
                <c:pt idx="572">
                  <c:v>29.503</c:v>
                </c:pt>
                <c:pt idx="573">
                  <c:v>29.946000000000002</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2"/>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Vert_Mon!$V$3:$V$999</c:f>
              <c:numCache>
                <c:formatCode>General</c:formatCode>
                <c:ptCount val="997"/>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2"/>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Vert_Mon!$G$3:$G$999</c:f>
              <c:numCache>
                <c:formatCode>0.0</c:formatCode>
                <c:ptCount val="997"/>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pt idx="552">
                  <c:v>86.108000000000004</c:v>
                </c:pt>
                <c:pt idx="553">
                  <c:v>85.317999999999998</c:v>
                </c:pt>
                <c:pt idx="554">
                  <c:v>82.263000000000005</c:v>
                </c:pt>
                <c:pt idx="555">
                  <c:v>87.102999999999994</c:v>
                </c:pt>
                <c:pt idx="556">
                  <c:v>89.944999999999993</c:v>
                </c:pt>
                <c:pt idx="557">
                  <c:v>92.448999999999998</c:v>
                </c:pt>
                <c:pt idx="558">
                  <c:v>92.046000000000006</c:v>
                </c:pt>
                <c:pt idx="559">
                  <c:v>92.585999999999999</c:v>
                </c:pt>
                <c:pt idx="560">
                  <c:v>92.006</c:v>
                </c:pt>
                <c:pt idx="561">
                  <c:v>88.638000000000005</c:v>
                </c:pt>
                <c:pt idx="562">
                  <c:v>86.816000000000003</c:v>
                </c:pt>
                <c:pt idx="563">
                  <c:v>85.543000000000006</c:v>
                </c:pt>
                <c:pt idx="564">
                  <c:v>81.382000000000005</c:v>
                </c:pt>
                <c:pt idx="565">
                  <c:v>80.906000000000006</c:v>
                </c:pt>
                <c:pt idx="566">
                  <c:v>80.126999999999995</c:v>
                </c:pt>
                <c:pt idx="567">
                  <c:v>85.283000000000001</c:v>
                </c:pt>
                <c:pt idx="568">
                  <c:v>87.53</c:v>
                </c:pt>
                <c:pt idx="569">
                  <c:v>87.703999999999994</c:v>
                </c:pt>
                <c:pt idx="572">
                  <c:v>91.894000000000005</c:v>
                </c:pt>
                <c:pt idx="573">
                  <c:v>91.503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2"/>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Vert_Mon!$H$3:$H$999</c:f>
              <c:numCache>
                <c:formatCode>0.0</c:formatCode>
                <c:ptCount val="997"/>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pt idx="552">
                  <c:v>27.175000000000001</c:v>
                </c:pt>
                <c:pt idx="553">
                  <c:v>27.178999999999998</c:v>
                </c:pt>
                <c:pt idx="554">
                  <c:v>27.408000000000001</c:v>
                </c:pt>
                <c:pt idx="555">
                  <c:v>27.696000000000002</c:v>
                </c:pt>
                <c:pt idx="556">
                  <c:v>27.902999999999999</c:v>
                </c:pt>
                <c:pt idx="557">
                  <c:v>27.024999999999999</c:v>
                </c:pt>
                <c:pt idx="558">
                  <c:v>26.928999999999998</c:v>
                </c:pt>
                <c:pt idx="559">
                  <c:v>26.637</c:v>
                </c:pt>
                <c:pt idx="560">
                  <c:v>26.521000000000001</c:v>
                </c:pt>
                <c:pt idx="561">
                  <c:v>26.923999999999999</c:v>
                </c:pt>
                <c:pt idx="562">
                  <c:v>26.504999999999999</c:v>
                </c:pt>
                <c:pt idx="563">
                  <c:v>27.155999999999999</c:v>
                </c:pt>
                <c:pt idx="564">
                  <c:v>27.28</c:v>
                </c:pt>
                <c:pt idx="565">
                  <c:v>27.292999999999999</c:v>
                </c:pt>
                <c:pt idx="566">
                  <c:v>27.245999999999999</c:v>
                </c:pt>
                <c:pt idx="567">
                  <c:v>27.396999999999998</c:v>
                </c:pt>
                <c:pt idx="568">
                  <c:v>27.41</c:v>
                </c:pt>
                <c:pt idx="569">
                  <c:v>27.001000000000001</c:v>
                </c:pt>
                <c:pt idx="572">
                  <c:v>26.539000000000001</c:v>
                </c:pt>
                <c:pt idx="573">
                  <c:v>26.72</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2"/>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4"/>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Vert_Mon!$O$3:$O$999</c:f>
              <c:numCache>
                <c:formatCode>0.0</c:formatCode>
                <c:ptCount val="997"/>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pt idx="552">
                  <c:v>37.228999999999999</c:v>
                </c:pt>
                <c:pt idx="553">
                  <c:v>39.276000000000003</c:v>
                </c:pt>
                <c:pt idx="554">
                  <c:v>39.234999999999999</c:v>
                </c:pt>
                <c:pt idx="555">
                  <c:v>31.704999999999998</c:v>
                </c:pt>
                <c:pt idx="556">
                  <c:v>28.446000000000002</c:v>
                </c:pt>
                <c:pt idx="557">
                  <c:v>26.087</c:v>
                </c:pt>
                <c:pt idx="558">
                  <c:v>27.14</c:v>
                </c:pt>
                <c:pt idx="559">
                  <c:v>26.34</c:v>
                </c:pt>
                <c:pt idx="560">
                  <c:v>27.692</c:v>
                </c:pt>
                <c:pt idx="561">
                  <c:v>26.922000000000001</c:v>
                </c:pt>
                <c:pt idx="562">
                  <c:v>29.623000000000001</c:v>
                </c:pt>
                <c:pt idx="563">
                  <c:v>35.371000000000002</c:v>
                </c:pt>
                <c:pt idx="564">
                  <c:v>38.667000000000002</c:v>
                </c:pt>
                <c:pt idx="565">
                  <c:v>36.468000000000004</c:v>
                </c:pt>
                <c:pt idx="566">
                  <c:v>39.57</c:v>
                </c:pt>
                <c:pt idx="567">
                  <c:v>34.127000000000002</c:v>
                </c:pt>
                <c:pt idx="568">
                  <c:v>30.02</c:v>
                </c:pt>
                <c:pt idx="569">
                  <c:v>29.373999999999999</c:v>
                </c:pt>
                <c:pt idx="572">
                  <c:v>27.516999999999999</c:v>
                </c:pt>
                <c:pt idx="573">
                  <c:v>24.422000000000001</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Vert_Mon!$L$3:$L$999</c:f>
              <c:numCache>
                <c:formatCode>0.0</c:formatCode>
                <c:ptCount val="997"/>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Vert_Mon!$N$3:$N$999</c:f>
              <c:numCache>
                <c:formatCode>0.0</c:formatCode>
                <c:ptCount val="997"/>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pt idx="552">
                  <c:v>21.963000000000001</c:v>
                </c:pt>
                <c:pt idx="553">
                  <c:v>24.66</c:v>
                </c:pt>
                <c:pt idx="554">
                  <c:v>25.760999999999999</c:v>
                </c:pt>
                <c:pt idx="555">
                  <c:v>17.704999999999998</c:v>
                </c:pt>
                <c:pt idx="556">
                  <c:v>11.678000000000001</c:v>
                </c:pt>
                <c:pt idx="557">
                  <c:v>7.3369999999999997</c:v>
                </c:pt>
                <c:pt idx="558">
                  <c:v>9.0210000000000008</c:v>
                </c:pt>
                <c:pt idx="559">
                  <c:v>6.71</c:v>
                </c:pt>
                <c:pt idx="560">
                  <c:v>6.3789999999999996</c:v>
                </c:pt>
                <c:pt idx="561">
                  <c:v>7.2690000000000001</c:v>
                </c:pt>
                <c:pt idx="562">
                  <c:v>9.6850000000000005</c:v>
                </c:pt>
                <c:pt idx="563">
                  <c:v>15.920999999999999</c:v>
                </c:pt>
                <c:pt idx="564">
                  <c:v>22.53</c:v>
                </c:pt>
                <c:pt idx="565">
                  <c:v>21.646000000000001</c:v>
                </c:pt>
                <c:pt idx="566">
                  <c:v>24.22</c:v>
                </c:pt>
                <c:pt idx="567">
                  <c:v>17.902999999999999</c:v>
                </c:pt>
                <c:pt idx="568">
                  <c:v>13.329000000000001</c:v>
                </c:pt>
                <c:pt idx="569">
                  <c:v>8.27</c:v>
                </c:pt>
                <c:pt idx="572">
                  <c:v>6.8959999999999999</c:v>
                </c:pt>
                <c:pt idx="573">
                  <c:v>6.1760000000000002</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Vert_Mon!$K$3:$K$999</c:f>
              <c:numCache>
                <c:formatCode>0.0</c:formatCode>
                <c:ptCount val="997"/>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pt idx="552">
                  <c:v>21.702000000000002</c:v>
                </c:pt>
                <c:pt idx="553">
                  <c:v>24.370999999999999</c:v>
                </c:pt>
                <c:pt idx="554">
                  <c:v>25.274000000000001</c:v>
                </c:pt>
                <c:pt idx="555">
                  <c:v>16.727</c:v>
                </c:pt>
                <c:pt idx="556">
                  <c:v>9.4529999999999994</c:v>
                </c:pt>
                <c:pt idx="561">
                  <c:v>8.6280000000000001</c:v>
                </c:pt>
                <c:pt idx="562">
                  <c:v>12.259</c:v>
                </c:pt>
                <c:pt idx="563">
                  <c:v>16.763999999999999</c:v>
                </c:pt>
                <c:pt idx="564">
                  <c:v>21.984000000000002</c:v>
                </c:pt>
                <c:pt idx="565">
                  <c:v>21.631</c:v>
                </c:pt>
                <c:pt idx="566">
                  <c:v>23.76</c:v>
                </c:pt>
                <c:pt idx="567">
                  <c:v>17.864000000000001</c:v>
                </c:pt>
                <c:pt idx="568">
                  <c:v>13.798</c:v>
                </c:pt>
                <c:pt idx="569">
                  <c:v>9.5939999999999994</c:v>
                </c:pt>
                <c:pt idx="572">
                  <c:v>8.3469999999999995</c:v>
                </c:pt>
                <c:pt idx="573">
                  <c:v>7.343</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Vert_Mon!$F$3:$F$999</c:f>
              <c:numCache>
                <c:formatCode>0.0</c:formatCode>
                <c:ptCount val="997"/>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279.42</c:v>
                </c:pt>
                <c:pt idx="516">
                  <c:v>23.33</c:v>
                </c:pt>
                <c:pt idx="517">
                  <c:v>10.39</c:v>
                </c:pt>
                <c:pt idx="518">
                  <c:v>35.44</c:v>
                </c:pt>
                <c:pt idx="519">
                  <c:v>23.82</c:v>
                </c:pt>
                <c:pt idx="520">
                  <c:v>285.44</c:v>
                </c:pt>
                <c:pt idx="521">
                  <c:v>280.02999999999997</c:v>
                </c:pt>
                <c:pt idx="522">
                  <c:v>556.88</c:v>
                </c:pt>
                <c:pt idx="523">
                  <c:v>379.95</c:v>
                </c:pt>
                <c:pt idx="524">
                  <c:v>355.09</c:v>
                </c:pt>
                <c:pt idx="525">
                  <c:v>314.68</c:v>
                </c:pt>
                <c:pt idx="526">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pt idx="552">
                  <c:v>37.08</c:v>
                </c:pt>
                <c:pt idx="553">
                  <c:v>25.4</c:v>
                </c:pt>
                <c:pt idx="554">
                  <c:v>16</c:v>
                </c:pt>
                <c:pt idx="555">
                  <c:v>56.39</c:v>
                </c:pt>
                <c:pt idx="556">
                  <c:v>167.64</c:v>
                </c:pt>
                <c:pt idx="557">
                  <c:v>387.86</c:v>
                </c:pt>
                <c:pt idx="558">
                  <c:v>389.13</c:v>
                </c:pt>
                <c:pt idx="559">
                  <c:v>522.47</c:v>
                </c:pt>
                <c:pt idx="560">
                  <c:v>354.85</c:v>
                </c:pt>
                <c:pt idx="561">
                  <c:v>286.25</c:v>
                </c:pt>
                <c:pt idx="562">
                  <c:v>302.77</c:v>
                </c:pt>
                <c:pt idx="563">
                  <c:v>384.81</c:v>
                </c:pt>
                <c:pt idx="564">
                  <c:v>70.599999999999994</c:v>
                </c:pt>
                <c:pt idx="565">
                  <c:v>44.2</c:v>
                </c:pt>
                <c:pt idx="566">
                  <c:v>44.2</c:v>
                </c:pt>
                <c:pt idx="567">
                  <c:v>129.80000000000001</c:v>
                </c:pt>
                <c:pt idx="568">
                  <c:v>179.84</c:v>
                </c:pt>
                <c:pt idx="572">
                  <c:v>416.05</c:v>
                </c:pt>
                <c:pt idx="573">
                  <c:v>416.05</c:v>
                </c:pt>
              </c:numCache>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Vert_Mon!$R$3:$R$999</c:f>
              <c:numCache>
                <c:formatCode>0.0</c:formatCode>
                <c:ptCount val="997"/>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pt idx="552">
                  <c:v>18.503</c:v>
                </c:pt>
                <c:pt idx="553">
                  <c:v>20.341999999999999</c:v>
                </c:pt>
                <c:pt idx="554">
                  <c:v>24.635999999999999</c:v>
                </c:pt>
                <c:pt idx="555">
                  <c:v>20.065999999999999</c:v>
                </c:pt>
                <c:pt idx="556">
                  <c:v>18.524000000000001</c:v>
                </c:pt>
                <c:pt idx="557">
                  <c:v>13.519</c:v>
                </c:pt>
                <c:pt idx="558">
                  <c:v>15.311999999999999</c:v>
                </c:pt>
                <c:pt idx="559">
                  <c:v>13.704000000000001</c:v>
                </c:pt>
                <c:pt idx="560">
                  <c:v>15.471</c:v>
                </c:pt>
                <c:pt idx="561">
                  <c:v>15.994999999999999</c:v>
                </c:pt>
                <c:pt idx="562">
                  <c:v>14.74</c:v>
                </c:pt>
                <c:pt idx="563">
                  <c:v>16.087</c:v>
                </c:pt>
                <c:pt idx="564">
                  <c:v>19.914999999999999</c:v>
                </c:pt>
                <c:pt idx="565">
                  <c:v>21.568000000000001</c:v>
                </c:pt>
                <c:pt idx="566">
                  <c:v>23.655999999999999</c:v>
                </c:pt>
                <c:pt idx="567">
                  <c:v>19.338999999999999</c:v>
                </c:pt>
                <c:pt idx="568">
                  <c:v>15.75</c:v>
                </c:pt>
                <c:pt idx="569">
                  <c:v>15.763999999999999</c:v>
                </c:pt>
                <c:pt idx="572">
                  <c:v>15.468</c:v>
                </c:pt>
                <c:pt idx="573">
                  <c:v>16.079999999999998</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Vert_Mon!$Q$3:$Q$999</c:f>
              <c:numCache>
                <c:formatCode>0.0</c:formatCode>
                <c:ptCount val="997"/>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79006769694376056"/>
          <c:y val="4.9063888200415628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Temp'!$B$22:$M$22</c:f>
              <c:numCache>
                <c:formatCode>0.0</c:formatCode>
                <c:ptCount val="12"/>
                <c:pt idx="0">
                  <c:v>27.28</c:v>
                </c:pt>
                <c:pt idx="1">
                  <c:v>27.292999999999999</c:v>
                </c:pt>
                <c:pt idx="2">
                  <c:v>27.245999999999999</c:v>
                </c:pt>
                <c:pt idx="3">
                  <c:v>27.396999999999998</c:v>
                </c:pt>
                <c:pt idx="4">
                  <c:v>27.41</c:v>
                </c:pt>
                <c:pt idx="5">
                  <c:v>27.001000000000001</c:v>
                </c:pt>
                <c:pt idx="8">
                  <c:v>26.539000000000001</c:v>
                </c:pt>
                <c:pt idx="9">
                  <c:v>26.72</c:v>
                </c:pt>
              </c:numCache>
            </c:numRef>
          </c:val>
          <c:smooth val="0"/>
          <c:extLst>
            <c:ext xmlns:c16="http://schemas.microsoft.com/office/drawing/2014/chart" uri="{C3380CC4-5D6E-409C-BE32-E72D297353CC}">
              <c16:uniqueId val="{00000000-3BD5-4225-B0A1-DFC3B56AE998}"/>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Temp'!$B$32:$M$32</c:f>
                <c:numCache>
                  <c:formatCode>General</c:formatCode>
                  <c:ptCount val="12"/>
                  <c:pt idx="0">
                    <c:v>0.73623875647506332</c:v>
                  </c:pt>
                  <c:pt idx="1">
                    <c:v>0.43301771971622072</c:v>
                  </c:pt>
                  <c:pt idx="2">
                    <c:v>0.42559327295779503</c:v>
                  </c:pt>
                  <c:pt idx="3">
                    <c:v>0.44014273160306394</c:v>
                  </c:pt>
                  <c:pt idx="4">
                    <c:v>0.66679806161292954</c:v>
                  </c:pt>
                  <c:pt idx="5">
                    <c:v>0.5603635202739391</c:v>
                  </c:pt>
                  <c:pt idx="6">
                    <c:v>0.61467407007153074</c:v>
                  </c:pt>
                  <c:pt idx="7">
                    <c:v>0.49499854426405054</c:v>
                  </c:pt>
                  <c:pt idx="8">
                    <c:v>0.48842330363058178</c:v>
                  </c:pt>
                  <c:pt idx="9">
                    <c:v>0.4409679526837722</c:v>
                  </c:pt>
                  <c:pt idx="10">
                    <c:v>0.72476337360025167</c:v>
                  </c:pt>
                  <c:pt idx="11">
                    <c:v>0.81659506889029609</c:v>
                  </c:pt>
                </c:numCache>
              </c:numRef>
            </c:plus>
            <c:minus>
              <c:numRef>
                <c:f>'Air Temp'!$B$32:$M$32</c:f>
                <c:numCache>
                  <c:formatCode>General</c:formatCode>
                  <c:ptCount val="12"/>
                  <c:pt idx="0">
                    <c:v>0.73623875647506332</c:v>
                  </c:pt>
                  <c:pt idx="1">
                    <c:v>0.43301771971622072</c:v>
                  </c:pt>
                  <c:pt idx="2">
                    <c:v>0.42559327295779503</c:v>
                  </c:pt>
                  <c:pt idx="3">
                    <c:v>0.44014273160306394</c:v>
                  </c:pt>
                  <c:pt idx="4">
                    <c:v>0.66679806161292954</c:v>
                  </c:pt>
                  <c:pt idx="5">
                    <c:v>0.5603635202739391</c:v>
                  </c:pt>
                  <c:pt idx="6">
                    <c:v>0.61467407007153074</c:v>
                  </c:pt>
                  <c:pt idx="7">
                    <c:v>0.49499854426405054</c:v>
                  </c:pt>
                  <c:pt idx="8">
                    <c:v>0.48842330363058178</c:v>
                  </c:pt>
                  <c:pt idx="9">
                    <c:v>0.4409679526837722</c:v>
                  </c:pt>
                  <c:pt idx="10">
                    <c:v>0.72476337360025167</c:v>
                  </c:pt>
                  <c:pt idx="11">
                    <c:v>0.81659506889029609</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Temp'!$B$31:$M$31</c:f>
              <c:numCache>
                <c:formatCode>0.0</c:formatCode>
                <c:ptCount val="12"/>
                <c:pt idx="0">
                  <c:v>27.231722222222217</c:v>
                </c:pt>
                <c:pt idx="1">
                  <c:v>27.262294117647063</c:v>
                </c:pt>
                <c:pt idx="2">
                  <c:v>27.413888888888884</c:v>
                </c:pt>
                <c:pt idx="3">
                  <c:v>27.805722222222226</c:v>
                </c:pt>
                <c:pt idx="4">
                  <c:v>27.539105263157897</c:v>
                </c:pt>
                <c:pt idx="5">
                  <c:v>27.456052631578952</c:v>
                </c:pt>
                <c:pt idx="6">
                  <c:v>27.351722222222218</c:v>
                </c:pt>
                <c:pt idx="7">
                  <c:v>27.13283333333333</c:v>
                </c:pt>
                <c:pt idx="8">
                  <c:v>27.017500000000002</c:v>
                </c:pt>
                <c:pt idx="9">
                  <c:v>26.778500000000001</c:v>
                </c:pt>
                <c:pt idx="10">
                  <c:v>26.451777777777782</c:v>
                </c:pt>
                <c:pt idx="11">
                  <c:v>27.17827777777778</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Vert_Mon!$S$3:$S$999</c:f>
              <c:numCache>
                <c:formatCode>0.0</c:formatCode>
                <c:ptCount val="997"/>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2"/>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Vert_Mon!$V$3:$V$999</c:f>
              <c:numCache>
                <c:formatCode>General</c:formatCode>
                <c:ptCount val="997"/>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Vert_Mon!$C$3:$C$999</c:f>
              <c:numCache>
                <c:formatCode>0.00</c:formatCode>
                <c:ptCount val="997"/>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pt idx="552">
                  <c:v>2020</c:v>
                </c:pt>
                <c:pt idx="553">
                  <c:v>2020.0833333333333</c:v>
                </c:pt>
                <c:pt idx="554">
                  <c:v>2020.1666666666667</c:v>
                </c:pt>
                <c:pt idx="555">
                  <c:v>2020.25</c:v>
                </c:pt>
                <c:pt idx="556">
                  <c:v>2020.3333333333333</c:v>
                </c:pt>
                <c:pt idx="557">
                  <c:v>2020.4166666666667</c:v>
                </c:pt>
                <c:pt idx="558">
                  <c:v>2020.5</c:v>
                </c:pt>
                <c:pt idx="559">
                  <c:v>2020.5833333333333</c:v>
                </c:pt>
                <c:pt idx="560">
                  <c:v>2020.6666666666667</c:v>
                </c:pt>
                <c:pt idx="561">
                  <c:v>2020.75</c:v>
                </c:pt>
                <c:pt idx="562">
                  <c:v>2020.8333333333333</c:v>
                </c:pt>
                <c:pt idx="563">
                  <c:v>2020.9166666666667</c:v>
                </c:pt>
                <c:pt idx="564">
                  <c:v>2021</c:v>
                </c:pt>
                <c:pt idx="565">
                  <c:v>2021.0833333333333</c:v>
                </c:pt>
                <c:pt idx="566">
                  <c:v>2021.1666666666667</c:v>
                </c:pt>
                <c:pt idx="567">
                  <c:v>2021.25</c:v>
                </c:pt>
                <c:pt idx="568">
                  <c:v>2021.3333333333333</c:v>
                </c:pt>
                <c:pt idx="569">
                  <c:v>2021.4166666666667</c:v>
                </c:pt>
                <c:pt idx="570">
                  <c:v>2021.5</c:v>
                </c:pt>
                <c:pt idx="571">
                  <c:v>2021.5833333333333</c:v>
                </c:pt>
                <c:pt idx="572">
                  <c:v>2021.6666666666667</c:v>
                </c:pt>
                <c:pt idx="573">
                  <c:v>2021.75</c:v>
                </c:pt>
                <c:pt idx="574">
                  <c:v>2021.8333333333333</c:v>
                </c:pt>
                <c:pt idx="575">
                  <c:v>2021.9166666666667</c:v>
                </c:pt>
              </c:numCache>
            </c:numRef>
          </c:xVal>
          <c:yVal>
            <c:numRef>
              <c:f>Vert_Mon!$G$3:$G$999</c:f>
              <c:numCache>
                <c:formatCode>0.0</c:formatCode>
                <c:ptCount val="997"/>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pt idx="552">
                  <c:v>86.108000000000004</c:v>
                </c:pt>
                <c:pt idx="553">
                  <c:v>85.317999999999998</c:v>
                </c:pt>
                <c:pt idx="554">
                  <c:v>82.263000000000005</c:v>
                </c:pt>
                <c:pt idx="555">
                  <c:v>87.102999999999994</c:v>
                </c:pt>
                <c:pt idx="556">
                  <c:v>89.944999999999993</c:v>
                </c:pt>
                <c:pt idx="557">
                  <c:v>92.448999999999998</c:v>
                </c:pt>
                <c:pt idx="558">
                  <c:v>92.046000000000006</c:v>
                </c:pt>
                <c:pt idx="559">
                  <c:v>92.585999999999999</c:v>
                </c:pt>
                <c:pt idx="560">
                  <c:v>92.006</c:v>
                </c:pt>
                <c:pt idx="561">
                  <c:v>88.638000000000005</c:v>
                </c:pt>
                <c:pt idx="562">
                  <c:v>86.816000000000003</c:v>
                </c:pt>
                <c:pt idx="563">
                  <c:v>85.543000000000006</c:v>
                </c:pt>
                <c:pt idx="564">
                  <c:v>81.382000000000005</c:v>
                </c:pt>
                <c:pt idx="565">
                  <c:v>80.906000000000006</c:v>
                </c:pt>
                <c:pt idx="566">
                  <c:v>80.126999999999995</c:v>
                </c:pt>
                <c:pt idx="567">
                  <c:v>85.283000000000001</c:v>
                </c:pt>
                <c:pt idx="568">
                  <c:v>87.53</c:v>
                </c:pt>
                <c:pt idx="569">
                  <c:v>87.703999999999994</c:v>
                </c:pt>
                <c:pt idx="572">
                  <c:v>91.894000000000005</c:v>
                </c:pt>
                <c:pt idx="573">
                  <c:v>91.503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2"/>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5"/>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Daily_2021!$B$4:$B$368</c:f>
              <c:numCache>
                <c:formatCode>0.0</c:formatCode>
                <c:ptCount val="365"/>
                <c:pt idx="0">
                  <c:v>0</c:v>
                </c:pt>
                <c:pt idx="1">
                  <c:v>0</c:v>
                </c:pt>
                <c:pt idx="2">
                  <c:v>0</c:v>
                </c:pt>
                <c:pt idx="3">
                  <c:v>0</c:v>
                </c:pt>
                <c:pt idx="4">
                  <c:v>0</c:v>
                </c:pt>
                <c:pt idx="5">
                  <c:v>0</c:v>
                </c:pt>
                <c:pt idx="6">
                  <c:v>0</c:v>
                </c:pt>
                <c:pt idx="7">
                  <c:v>0.50800000000000001</c:v>
                </c:pt>
                <c:pt idx="8">
                  <c:v>66.031999999999996</c:v>
                </c:pt>
                <c:pt idx="9">
                  <c:v>2.032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1.016</c:v>
                </c:pt>
                <c:pt idx="24">
                  <c:v>0</c:v>
                </c:pt>
                <c:pt idx="25">
                  <c:v>0</c:v>
                </c:pt>
                <c:pt idx="26">
                  <c:v>0</c:v>
                </c:pt>
                <c:pt idx="27">
                  <c:v>0</c:v>
                </c:pt>
                <c:pt idx="28">
                  <c:v>0.76200000000000001</c:v>
                </c:pt>
                <c:pt idx="29">
                  <c:v>0.254</c:v>
                </c:pt>
                <c:pt idx="30">
                  <c:v>0</c:v>
                </c:pt>
                <c:pt idx="31">
                  <c:v>0</c:v>
                </c:pt>
                <c:pt idx="32">
                  <c:v>1.016</c:v>
                </c:pt>
                <c:pt idx="33">
                  <c:v>0</c:v>
                </c:pt>
                <c:pt idx="34">
                  <c:v>0.76200000000000001</c:v>
                </c:pt>
                <c:pt idx="35">
                  <c:v>2.032</c:v>
                </c:pt>
                <c:pt idx="36">
                  <c:v>3.048</c:v>
                </c:pt>
                <c:pt idx="37">
                  <c:v>0</c:v>
                </c:pt>
                <c:pt idx="38">
                  <c:v>1.524</c:v>
                </c:pt>
                <c:pt idx="39">
                  <c:v>0</c:v>
                </c:pt>
                <c:pt idx="40">
                  <c:v>23.622</c:v>
                </c:pt>
                <c:pt idx="41">
                  <c:v>0</c:v>
                </c:pt>
                <c:pt idx="42">
                  <c:v>0.50800000000000001</c:v>
                </c:pt>
                <c:pt idx="43">
                  <c:v>0</c:v>
                </c:pt>
                <c:pt idx="44">
                  <c:v>0</c:v>
                </c:pt>
                <c:pt idx="45">
                  <c:v>0.50800000000000001</c:v>
                </c:pt>
                <c:pt idx="46">
                  <c:v>0.254</c:v>
                </c:pt>
                <c:pt idx="47">
                  <c:v>0</c:v>
                </c:pt>
                <c:pt idx="48">
                  <c:v>0</c:v>
                </c:pt>
                <c:pt idx="49">
                  <c:v>1.27</c:v>
                </c:pt>
                <c:pt idx="50">
                  <c:v>0</c:v>
                </c:pt>
                <c:pt idx="51">
                  <c:v>0</c:v>
                </c:pt>
                <c:pt idx="52">
                  <c:v>3.302</c:v>
                </c:pt>
                <c:pt idx="53">
                  <c:v>0</c:v>
                </c:pt>
                <c:pt idx="54">
                  <c:v>3.81</c:v>
                </c:pt>
                <c:pt idx="55">
                  <c:v>0</c:v>
                </c:pt>
                <c:pt idx="56">
                  <c:v>1.524</c:v>
                </c:pt>
                <c:pt idx="57">
                  <c:v>0.76200000000000001</c:v>
                </c:pt>
                <c:pt idx="58">
                  <c:v>0.254</c:v>
                </c:pt>
                <c:pt idx="59">
                  <c:v>0</c:v>
                </c:pt>
                <c:pt idx="60">
                  <c:v>0</c:v>
                </c:pt>
                <c:pt idx="61">
                  <c:v>0</c:v>
                </c:pt>
                <c:pt idx="62">
                  <c:v>0</c:v>
                </c:pt>
                <c:pt idx="63">
                  <c:v>0</c:v>
                </c:pt>
                <c:pt idx="64">
                  <c:v>0</c:v>
                </c:pt>
                <c:pt idx="65">
                  <c:v>1.27</c:v>
                </c:pt>
                <c:pt idx="66">
                  <c:v>8.3819999999999997</c:v>
                </c:pt>
                <c:pt idx="67">
                  <c:v>0</c:v>
                </c:pt>
                <c:pt idx="68">
                  <c:v>1.016</c:v>
                </c:pt>
                <c:pt idx="69">
                  <c:v>0</c:v>
                </c:pt>
                <c:pt idx="70">
                  <c:v>3.556</c:v>
                </c:pt>
                <c:pt idx="71">
                  <c:v>0</c:v>
                </c:pt>
                <c:pt idx="72">
                  <c:v>0</c:v>
                </c:pt>
                <c:pt idx="73">
                  <c:v>0</c:v>
                </c:pt>
                <c:pt idx="74">
                  <c:v>0</c:v>
                </c:pt>
                <c:pt idx="75">
                  <c:v>0</c:v>
                </c:pt>
                <c:pt idx="76">
                  <c:v>0</c:v>
                </c:pt>
                <c:pt idx="77">
                  <c:v>23.622</c:v>
                </c:pt>
                <c:pt idx="78">
                  <c:v>0</c:v>
                </c:pt>
                <c:pt idx="79">
                  <c:v>0</c:v>
                </c:pt>
                <c:pt idx="80">
                  <c:v>0</c:v>
                </c:pt>
                <c:pt idx="81">
                  <c:v>2.286</c:v>
                </c:pt>
                <c:pt idx="82">
                  <c:v>0</c:v>
                </c:pt>
                <c:pt idx="83">
                  <c:v>0</c:v>
                </c:pt>
                <c:pt idx="84">
                  <c:v>0.50800000000000001</c:v>
                </c:pt>
                <c:pt idx="85">
                  <c:v>0.254</c:v>
                </c:pt>
                <c:pt idx="86">
                  <c:v>3.302</c:v>
                </c:pt>
                <c:pt idx="87">
                  <c:v>0</c:v>
                </c:pt>
                <c:pt idx="88">
                  <c:v>0</c:v>
                </c:pt>
                <c:pt idx="89">
                  <c:v>0</c:v>
                </c:pt>
                <c:pt idx="90">
                  <c:v>0</c:v>
                </c:pt>
                <c:pt idx="91">
                  <c:v>9.1440000000000001</c:v>
                </c:pt>
                <c:pt idx="92">
                  <c:v>8.6359999999999992</c:v>
                </c:pt>
                <c:pt idx="93">
                  <c:v>15.747999999999999</c:v>
                </c:pt>
                <c:pt idx="94">
                  <c:v>7.3659999999999997</c:v>
                </c:pt>
                <c:pt idx="95">
                  <c:v>4.8259999999999996</c:v>
                </c:pt>
                <c:pt idx="96">
                  <c:v>0</c:v>
                </c:pt>
                <c:pt idx="97">
                  <c:v>0.76200000000000001</c:v>
                </c:pt>
                <c:pt idx="98">
                  <c:v>9.1440000000000001</c:v>
                </c:pt>
                <c:pt idx="99">
                  <c:v>0</c:v>
                </c:pt>
                <c:pt idx="100">
                  <c:v>0</c:v>
                </c:pt>
                <c:pt idx="101">
                  <c:v>0</c:v>
                </c:pt>
                <c:pt idx="102">
                  <c:v>0</c:v>
                </c:pt>
                <c:pt idx="103">
                  <c:v>7.1120000000000001</c:v>
                </c:pt>
                <c:pt idx="104">
                  <c:v>1.778</c:v>
                </c:pt>
                <c:pt idx="105">
                  <c:v>0</c:v>
                </c:pt>
                <c:pt idx="106">
                  <c:v>17.015999999999998</c:v>
                </c:pt>
                <c:pt idx="107">
                  <c:v>0</c:v>
                </c:pt>
                <c:pt idx="108">
                  <c:v>17.021999999999998</c:v>
                </c:pt>
                <c:pt idx="109">
                  <c:v>29.975999999999999</c:v>
                </c:pt>
                <c:pt idx="110">
                  <c:v>0</c:v>
                </c:pt>
                <c:pt idx="111">
                  <c:v>1.27</c:v>
                </c:pt>
                <c:pt idx="112">
                  <c:v>0</c:v>
                </c:pt>
                <c:pt idx="113">
                  <c:v>0</c:v>
                </c:pt>
                <c:pt idx="114">
                  <c:v>0</c:v>
                </c:pt>
                <c:pt idx="115">
                  <c:v>0</c:v>
                </c:pt>
                <c:pt idx="116">
                  <c:v>0</c:v>
                </c:pt>
                <c:pt idx="117">
                  <c:v>0</c:v>
                </c:pt>
                <c:pt idx="118">
                  <c:v>0</c:v>
                </c:pt>
                <c:pt idx="119">
                  <c:v>0</c:v>
                </c:pt>
                <c:pt idx="120">
                  <c:v>22.352</c:v>
                </c:pt>
                <c:pt idx="121">
                  <c:v>0</c:v>
                </c:pt>
                <c:pt idx="122">
                  <c:v>0</c:v>
                </c:pt>
                <c:pt idx="123">
                  <c:v>15.496</c:v>
                </c:pt>
                <c:pt idx="124">
                  <c:v>0</c:v>
                </c:pt>
                <c:pt idx="125">
                  <c:v>0.50800000000000001</c:v>
                </c:pt>
                <c:pt idx="126">
                  <c:v>23.114000000000001</c:v>
                </c:pt>
                <c:pt idx="127">
                  <c:v>0</c:v>
                </c:pt>
                <c:pt idx="128">
                  <c:v>7.62</c:v>
                </c:pt>
                <c:pt idx="129">
                  <c:v>0.254</c:v>
                </c:pt>
                <c:pt idx="130">
                  <c:v>14.986000000000001</c:v>
                </c:pt>
                <c:pt idx="131">
                  <c:v>3.81</c:v>
                </c:pt>
                <c:pt idx="132">
                  <c:v>0</c:v>
                </c:pt>
                <c:pt idx="133">
                  <c:v>0</c:v>
                </c:pt>
                <c:pt idx="134">
                  <c:v>15.494</c:v>
                </c:pt>
                <c:pt idx="135">
                  <c:v>0</c:v>
                </c:pt>
                <c:pt idx="136">
                  <c:v>2.794</c:v>
                </c:pt>
                <c:pt idx="137">
                  <c:v>2.54</c:v>
                </c:pt>
                <c:pt idx="138">
                  <c:v>0</c:v>
                </c:pt>
                <c:pt idx="139">
                  <c:v>0</c:v>
                </c:pt>
                <c:pt idx="140">
                  <c:v>0</c:v>
                </c:pt>
                <c:pt idx="141">
                  <c:v>0</c:v>
                </c:pt>
                <c:pt idx="142">
                  <c:v>2.794</c:v>
                </c:pt>
                <c:pt idx="143">
                  <c:v>21.085999999999999</c:v>
                </c:pt>
                <c:pt idx="144">
                  <c:v>0.254</c:v>
                </c:pt>
                <c:pt idx="145">
                  <c:v>0.254</c:v>
                </c:pt>
                <c:pt idx="146">
                  <c:v>0.254</c:v>
                </c:pt>
                <c:pt idx="147">
                  <c:v>18.795999999999999</c:v>
                </c:pt>
                <c:pt idx="148">
                  <c:v>22.86</c:v>
                </c:pt>
                <c:pt idx="149">
                  <c:v>0</c:v>
                </c:pt>
                <c:pt idx="150">
                  <c:v>4.5720000000000001</c:v>
                </c:pt>
                <c:pt idx="151">
                  <c:v>8.3819999999999997</c:v>
                </c:pt>
                <c:pt idx="152">
                  <c:v>84.07</c:v>
                </c:pt>
                <c:pt idx="153">
                  <c:v>5.5880000000000001</c:v>
                </c:pt>
                <c:pt idx="154">
                  <c:v>0</c:v>
                </c:pt>
                <c:pt idx="155">
                  <c:v>21.338000000000001</c:v>
                </c:pt>
                <c:pt idx="156">
                  <c:v>0.50800000000000001</c:v>
                </c:pt>
                <c:pt idx="157">
                  <c:v>11.176</c:v>
                </c:pt>
                <c:pt idx="158">
                  <c:v>0</c:v>
                </c:pt>
                <c:pt idx="159">
                  <c:v>1.778</c:v>
                </c:pt>
                <c:pt idx="160">
                  <c:v>0</c:v>
                </c:pt>
                <c:pt idx="161">
                  <c:v>0</c:v>
                </c:pt>
                <c:pt idx="162">
                  <c:v>30.734000000000002</c:v>
                </c:pt>
                <c:pt idx="163">
                  <c:v>14.478</c:v>
                </c:pt>
                <c:pt idx="164">
                  <c:v>0.254</c:v>
                </c:pt>
                <c:pt idx="165">
                  <c:v>4.5720000000000001</c:v>
                </c:pt>
                <c:pt idx="166">
                  <c:v>0</c:v>
                </c:pt>
                <c:pt idx="167">
                  <c:v>0</c:v>
                </c:pt>
                <c:pt idx="168">
                  <c:v>3.302</c:v>
                </c:pt>
                <c:pt idx="169">
                  <c:v>36.322000000000003</c:v>
                </c:pt>
                <c:pt idx="170">
                  <c:v>13.97</c:v>
                </c:pt>
                <c:pt idx="171">
                  <c:v>71.376000000000005</c:v>
                </c:pt>
                <c:pt idx="230">
                  <c:v>0.76200000000000001</c:v>
                </c:pt>
                <c:pt idx="231">
                  <c:v>6.0960000000000001</c:v>
                </c:pt>
                <c:pt idx="232">
                  <c:v>2.54</c:v>
                </c:pt>
                <c:pt idx="233">
                  <c:v>2.032</c:v>
                </c:pt>
                <c:pt idx="234">
                  <c:v>4.3179999999999996</c:v>
                </c:pt>
                <c:pt idx="235">
                  <c:v>23.114000000000001</c:v>
                </c:pt>
                <c:pt idx="236">
                  <c:v>0.76200000000000001</c:v>
                </c:pt>
                <c:pt idx="237">
                  <c:v>14.731999999999999</c:v>
                </c:pt>
                <c:pt idx="238">
                  <c:v>1.778</c:v>
                </c:pt>
                <c:pt idx="239">
                  <c:v>4.3179999999999996</c:v>
                </c:pt>
                <c:pt idx="240">
                  <c:v>8.89</c:v>
                </c:pt>
                <c:pt idx="241">
                  <c:v>81.284000000000006</c:v>
                </c:pt>
                <c:pt idx="242">
                  <c:v>60.2</c:v>
                </c:pt>
                <c:pt idx="243">
                  <c:v>0</c:v>
                </c:pt>
                <c:pt idx="244">
                  <c:v>0</c:v>
                </c:pt>
                <c:pt idx="245">
                  <c:v>39.369999999999997</c:v>
                </c:pt>
                <c:pt idx="246">
                  <c:v>1.27</c:v>
                </c:pt>
                <c:pt idx="247">
                  <c:v>2.286</c:v>
                </c:pt>
                <c:pt idx="248">
                  <c:v>14.478</c:v>
                </c:pt>
                <c:pt idx="249">
                  <c:v>0.50800000000000001</c:v>
                </c:pt>
                <c:pt idx="250">
                  <c:v>12.7</c:v>
                </c:pt>
                <c:pt idx="251">
                  <c:v>6.0960000000000001</c:v>
                </c:pt>
                <c:pt idx="252">
                  <c:v>4.8259999999999996</c:v>
                </c:pt>
                <c:pt idx="253">
                  <c:v>0.254</c:v>
                </c:pt>
                <c:pt idx="254">
                  <c:v>0</c:v>
                </c:pt>
                <c:pt idx="255">
                  <c:v>4.5720000000000001</c:v>
                </c:pt>
                <c:pt idx="256">
                  <c:v>0.254</c:v>
                </c:pt>
                <c:pt idx="257">
                  <c:v>37.08</c:v>
                </c:pt>
                <c:pt idx="258">
                  <c:v>10.922000000000001</c:v>
                </c:pt>
                <c:pt idx="259">
                  <c:v>29.97</c:v>
                </c:pt>
                <c:pt idx="260">
                  <c:v>45.972000000000001</c:v>
                </c:pt>
                <c:pt idx="261">
                  <c:v>30.224</c:v>
                </c:pt>
                <c:pt idx="262">
                  <c:v>10.922000000000001</c:v>
                </c:pt>
                <c:pt idx="263">
                  <c:v>1.524</c:v>
                </c:pt>
                <c:pt idx="264">
                  <c:v>25.4</c:v>
                </c:pt>
                <c:pt idx="265">
                  <c:v>0</c:v>
                </c:pt>
                <c:pt idx="266">
                  <c:v>1.778</c:v>
                </c:pt>
                <c:pt idx="267">
                  <c:v>15.24</c:v>
                </c:pt>
                <c:pt idx="268">
                  <c:v>72.902000000000001</c:v>
                </c:pt>
                <c:pt idx="269">
                  <c:v>26.416</c:v>
                </c:pt>
                <c:pt idx="270">
                  <c:v>1.524</c:v>
                </c:pt>
                <c:pt idx="271">
                  <c:v>18.036000000000001</c:v>
                </c:pt>
                <c:pt idx="272">
                  <c:v>1.524</c:v>
                </c:pt>
                <c:pt idx="273">
                  <c:v>0</c:v>
                </c:pt>
                <c:pt idx="274">
                  <c:v>9.1440000000000001</c:v>
                </c:pt>
                <c:pt idx="275">
                  <c:v>5.5880000000000001</c:v>
                </c:pt>
                <c:pt idx="276">
                  <c:v>10.922000000000001</c:v>
                </c:pt>
                <c:pt idx="277">
                  <c:v>0</c:v>
                </c:pt>
                <c:pt idx="278">
                  <c:v>6.35</c:v>
                </c:pt>
                <c:pt idx="279">
                  <c:v>27.686</c:v>
                </c:pt>
                <c:pt idx="280">
                  <c:v>22.606000000000002</c:v>
                </c:pt>
                <c:pt idx="281">
                  <c:v>1.27</c:v>
                </c:pt>
                <c:pt idx="282">
                  <c:v>36.326000000000001</c:v>
                </c:pt>
                <c:pt idx="283">
                  <c:v>0.76200000000000001</c:v>
                </c:pt>
                <c:pt idx="284">
                  <c:v>3.302</c:v>
                </c:pt>
                <c:pt idx="285">
                  <c:v>5.3339999999999996</c:v>
                </c:pt>
                <c:pt idx="286">
                  <c:v>0</c:v>
                </c:pt>
                <c:pt idx="287">
                  <c:v>3.81</c:v>
                </c:pt>
                <c:pt idx="288">
                  <c:v>44.962000000000003</c:v>
                </c:pt>
                <c:pt idx="289">
                  <c:v>0</c:v>
                </c:pt>
                <c:pt idx="290">
                  <c:v>43.43</c:v>
                </c:pt>
                <c:pt idx="291">
                  <c:v>1.27</c:v>
                </c:pt>
                <c:pt idx="292">
                  <c:v>0</c:v>
                </c:pt>
                <c:pt idx="293">
                  <c:v>19.05</c:v>
                </c:pt>
                <c:pt idx="294">
                  <c:v>0.50800000000000001</c:v>
                </c:pt>
                <c:pt idx="295">
                  <c:v>46.731999999999999</c:v>
                </c:pt>
                <c:pt idx="296">
                  <c:v>0.254</c:v>
                </c:pt>
                <c:pt idx="297">
                  <c:v>4.3179999999999996</c:v>
                </c:pt>
                <c:pt idx="298">
                  <c:v>21.082000000000001</c:v>
                </c:pt>
                <c:pt idx="299">
                  <c:v>0.254</c:v>
                </c:pt>
                <c:pt idx="300">
                  <c:v>0</c:v>
                </c:pt>
                <c:pt idx="301">
                  <c:v>0</c:v>
                </c:pt>
                <c:pt idx="302">
                  <c:v>0.76200000000000001</c:v>
                </c:pt>
                <c:pt idx="303">
                  <c:v>28.704000000000001</c:v>
                </c:pt>
                <c:pt idx="304">
                  <c:v>151.90199999999999</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Daily_2021!$C$4:$C$368</c:f>
              <c:numCache>
                <c:formatCode>0.0</c:formatCode>
                <c:ptCount val="365"/>
                <c:pt idx="0">
                  <c:v>87.444000000000003</c:v>
                </c:pt>
                <c:pt idx="1">
                  <c:v>85.399000000000001</c:v>
                </c:pt>
                <c:pt idx="2">
                  <c:v>86.12</c:v>
                </c:pt>
                <c:pt idx="3">
                  <c:v>79.756</c:v>
                </c:pt>
                <c:pt idx="4">
                  <c:v>70.585999999999999</c:v>
                </c:pt>
                <c:pt idx="5">
                  <c:v>78.049000000000007</c:v>
                </c:pt>
                <c:pt idx="6">
                  <c:v>83.32</c:v>
                </c:pt>
                <c:pt idx="7">
                  <c:v>76.828999999999994</c:v>
                </c:pt>
                <c:pt idx="8">
                  <c:v>92.453000000000003</c:v>
                </c:pt>
                <c:pt idx="9">
                  <c:v>88.075000000000003</c:v>
                </c:pt>
                <c:pt idx="10">
                  <c:v>85.852999999999994</c:v>
                </c:pt>
                <c:pt idx="11">
                  <c:v>84.697999999999993</c:v>
                </c:pt>
                <c:pt idx="12">
                  <c:v>83.649000000000001</c:v>
                </c:pt>
                <c:pt idx="13">
                  <c:v>81.745999999999995</c:v>
                </c:pt>
                <c:pt idx="14">
                  <c:v>81.438000000000002</c:v>
                </c:pt>
                <c:pt idx="15">
                  <c:v>81.58</c:v>
                </c:pt>
                <c:pt idx="16">
                  <c:v>81.405000000000001</c:v>
                </c:pt>
                <c:pt idx="17">
                  <c:v>80.066999999999993</c:v>
                </c:pt>
                <c:pt idx="18">
                  <c:v>80.587000000000003</c:v>
                </c:pt>
                <c:pt idx="19">
                  <c:v>81.278999999999996</c:v>
                </c:pt>
                <c:pt idx="20">
                  <c:v>79.638999999999996</c:v>
                </c:pt>
                <c:pt idx="21">
                  <c:v>78.224000000000004</c:v>
                </c:pt>
                <c:pt idx="22">
                  <c:v>80.299000000000007</c:v>
                </c:pt>
                <c:pt idx="23">
                  <c:v>81.307000000000002</c:v>
                </c:pt>
                <c:pt idx="24">
                  <c:v>78.593999999999994</c:v>
                </c:pt>
                <c:pt idx="25">
                  <c:v>79.197999999999993</c:v>
                </c:pt>
                <c:pt idx="26">
                  <c:v>82.478999999999999</c:v>
                </c:pt>
                <c:pt idx="27">
                  <c:v>79.703000000000003</c:v>
                </c:pt>
                <c:pt idx="28">
                  <c:v>75.745999999999995</c:v>
                </c:pt>
                <c:pt idx="29">
                  <c:v>76.765000000000001</c:v>
                </c:pt>
                <c:pt idx="30">
                  <c:v>80.543999999999997</c:v>
                </c:pt>
                <c:pt idx="31">
                  <c:v>83.438000000000002</c:v>
                </c:pt>
                <c:pt idx="32">
                  <c:v>82.897000000000006</c:v>
                </c:pt>
                <c:pt idx="33">
                  <c:v>80.831999999999994</c:v>
                </c:pt>
                <c:pt idx="34">
                  <c:v>81.876000000000005</c:v>
                </c:pt>
                <c:pt idx="35">
                  <c:v>82.600999999999999</c:v>
                </c:pt>
                <c:pt idx="36">
                  <c:v>85.186999999999998</c:v>
                </c:pt>
                <c:pt idx="37">
                  <c:v>82.212999999999994</c:v>
                </c:pt>
                <c:pt idx="38">
                  <c:v>82.494</c:v>
                </c:pt>
                <c:pt idx="39">
                  <c:v>79.394000000000005</c:v>
                </c:pt>
                <c:pt idx="40">
                  <c:v>81.945999999999998</c:v>
                </c:pt>
                <c:pt idx="41">
                  <c:v>77.498000000000005</c:v>
                </c:pt>
                <c:pt idx="42">
                  <c:v>79.129000000000005</c:v>
                </c:pt>
                <c:pt idx="43">
                  <c:v>81.644000000000005</c:v>
                </c:pt>
                <c:pt idx="44">
                  <c:v>83.302999999999997</c:v>
                </c:pt>
                <c:pt idx="45">
                  <c:v>82.209000000000003</c:v>
                </c:pt>
                <c:pt idx="46">
                  <c:v>82.805000000000007</c:v>
                </c:pt>
                <c:pt idx="47">
                  <c:v>78.043000000000006</c:v>
                </c:pt>
                <c:pt idx="48">
                  <c:v>77.366</c:v>
                </c:pt>
                <c:pt idx="49">
                  <c:v>85.99</c:v>
                </c:pt>
                <c:pt idx="50">
                  <c:v>78.840999999999994</c:v>
                </c:pt>
                <c:pt idx="51">
                  <c:v>77.100999999999999</c:v>
                </c:pt>
                <c:pt idx="52">
                  <c:v>74.721999999999994</c:v>
                </c:pt>
                <c:pt idx="53">
                  <c:v>76.242999999999995</c:v>
                </c:pt>
                <c:pt idx="54">
                  <c:v>80.994</c:v>
                </c:pt>
                <c:pt idx="55">
                  <c:v>82.152000000000001</c:v>
                </c:pt>
                <c:pt idx="56">
                  <c:v>83.468000000000004</c:v>
                </c:pt>
                <c:pt idx="57">
                  <c:v>81.430000000000007</c:v>
                </c:pt>
                <c:pt idx="58">
                  <c:v>79.561000000000007</c:v>
                </c:pt>
                <c:pt idx="59">
                  <c:v>80.031000000000006</c:v>
                </c:pt>
                <c:pt idx="60">
                  <c:v>76.284000000000006</c:v>
                </c:pt>
                <c:pt idx="61">
                  <c:v>74.034999999999997</c:v>
                </c:pt>
                <c:pt idx="62">
                  <c:v>75.998000000000005</c:v>
                </c:pt>
                <c:pt idx="63">
                  <c:v>72.138999999999996</c:v>
                </c:pt>
                <c:pt idx="64">
                  <c:v>71.593000000000004</c:v>
                </c:pt>
                <c:pt idx="65">
                  <c:v>81.888000000000005</c:v>
                </c:pt>
                <c:pt idx="66">
                  <c:v>82.97</c:v>
                </c:pt>
                <c:pt idx="67">
                  <c:v>81.334000000000003</c:v>
                </c:pt>
                <c:pt idx="68">
                  <c:v>77.790999999999997</c:v>
                </c:pt>
                <c:pt idx="69">
                  <c:v>75.117000000000004</c:v>
                </c:pt>
                <c:pt idx="70">
                  <c:v>79.221999999999994</c:v>
                </c:pt>
                <c:pt idx="71">
                  <c:v>78.114000000000004</c:v>
                </c:pt>
                <c:pt idx="72">
                  <c:v>78.951999999999998</c:v>
                </c:pt>
                <c:pt idx="73">
                  <c:v>77.567999999999998</c:v>
                </c:pt>
                <c:pt idx="74">
                  <c:v>81.632999999999996</c:v>
                </c:pt>
                <c:pt idx="75">
                  <c:v>84.132000000000005</c:v>
                </c:pt>
                <c:pt idx="76">
                  <c:v>86.146000000000001</c:v>
                </c:pt>
                <c:pt idx="77">
                  <c:v>88.356999999999999</c:v>
                </c:pt>
                <c:pt idx="78">
                  <c:v>78.837999999999994</c:v>
                </c:pt>
                <c:pt idx="79">
                  <c:v>78.796000000000006</c:v>
                </c:pt>
                <c:pt idx="80">
                  <c:v>77.680999999999997</c:v>
                </c:pt>
                <c:pt idx="81">
                  <c:v>83.025999999999996</c:v>
                </c:pt>
                <c:pt idx="82">
                  <c:v>81.968999999999994</c:v>
                </c:pt>
                <c:pt idx="83">
                  <c:v>81.623999999999995</c:v>
                </c:pt>
                <c:pt idx="84">
                  <c:v>79.757000000000005</c:v>
                </c:pt>
                <c:pt idx="85">
                  <c:v>78.844999999999999</c:v>
                </c:pt>
                <c:pt idx="86">
                  <c:v>81.233000000000004</c:v>
                </c:pt>
                <c:pt idx="87">
                  <c:v>84.536000000000001</c:v>
                </c:pt>
                <c:pt idx="88">
                  <c:v>87.100999999999999</c:v>
                </c:pt>
                <c:pt idx="89">
                  <c:v>87.221000000000004</c:v>
                </c:pt>
                <c:pt idx="90">
                  <c:v>85.314999999999998</c:v>
                </c:pt>
                <c:pt idx="91">
                  <c:v>84.114999999999995</c:v>
                </c:pt>
                <c:pt idx="92">
                  <c:v>82.388000000000005</c:v>
                </c:pt>
                <c:pt idx="93">
                  <c:v>85.537999999999997</c:v>
                </c:pt>
                <c:pt idx="94">
                  <c:v>81.307000000000002</c:v>
                </c:pt>
                <c:pt idx="95">
                  <c:v>86.49</c:v>
                </c:pt>
                <c:pt idx="96">
                  <c:v>87.004000000000005</c:v>
                </c:pt>
                <c:pt idx="97">
                  <c:v>85.878</c:v>
                </c:pt>
                <c:pt idx="98">
                  <c:v>90.923000000000002</c:v>
                </c:pt>
                <c:pt idx="99">
                  <c:v>87.983999999999995</c:v>
                </c:pt>
                <c:pt idx="100">
                  <c:v>86.667000000000002</c:v>
                </c:pt>
                <c:pt idx="101">
                  <c:v>86.248999999999995</c:v>
                </c:pt>
                <c:pt idx="102">
                  <c:v>86.036000000000001</c:v>
                </c:pt>
                <c:pt idx="103">
                  <c:v>88.856999999999999</c:v>
                </c:pt>
                <c:pt idx="104">
                  <c:v>90.966999999999999</c:v>
                </c:pt>
                <c:pt idx="105">
                  <c:v>89.873000000000005</c:v>
                </c:pt>
                <c:pt idx="106">
                  <c:v>93.911000000000001</c:v>
                </c:pt>
                <c:pt idx="107">
                  <c:v>91.191999999999993</c:v>
                </c:pt>
                <c:pt idx="108">
                  <c:v>87.331000000000003</c:v>
                </c:pt>
                <c:pt idx="109">
                  <c:v>89.421999999999997</c:v>
                </c:pt>
                <c:pt idx="110">
                  <c:v>84.268000000000001</c:v>
                </c:pt>
                <c:pt idx="111">
                  <c:v>82.506</c:v>
                </c:pt>
                <c:pt idx="112">
                  <c:v>80.757999999999996</c:v>
                </c:pt>
                <c:pt idx="113">
                  <c:v>81.224000000000004</c:v>
                </c:pt>
                <c:pt idx="114">
                  <c:v>81.626000000000005</c:v>
                </c:pt>
                <c:pt idx="115">
                  <c:v>78.914000000000001</c:v>
                </c:pt>
                <c:pt idx="116">
                  <c:v>76.783000000000001</c:v>
                </c:pt>
                <c:pt idx="117">
                  <c:v>79.433999999999997</c:v>
                </c:pt>
                <c:pt idx="118">
                  <c:v>80.781000000000006</c:v>
                </c:pt>
                <c:pt idx="119">
                  <c:v>84.742000000000004</c:v>
                </c:pt>
                <c:pt idx="120">
                  <c:v>90.046000000000006</c:v>
                </c:pt>
                <c:pt idx="121">
                  <c:v>89.903999999999996</c:v>
                </c:pt>
                <c:pt idx="122">
                  <c:v>86.9</c:v>
                </c:pt>
                <c:pt idx="123">
                  <c:v>83.221999999999994</c:v>
                </c:pt>
                <c:pt idx="124">
                  <c:v>86.066000000000003</c:v>
                </c:pt>
                <c:pt idx="125">
                  <c:v>91.83</c:v>
                </c:pt>
                <c:pt idx="126">
                  <c:v>89.784000000000006</c:v>
                </c:pt>
                <c:pt idx="127">
                  <c:v>87.397999999999996</c:v>
                </c:pt>
                <c:pt idx="128">
                  <c:v>88.406000000000006</c:v>
                </c:pt>
                <c:pt idx="129">
                  <c:v>88.158000000000001</c:v>
                </c:pt>
                <c:pt idx="130">
                  <c:v>91.156999999999996</c:v>
                </c:pt>
                <c:pt idx="131">
                  <c:v>87.995000000000005</c:v>
                </c:pt>
                <c:pt idx="132">
                  <c:v>88.180999999999997</c:v>
                </c:pt>
                <c:pt idx="133">
                  <c:v>84.965000000000003</c:v>
                </c:pt>
                <c:pt idx="134">
                  <c:v>82.775000000000006</c:v>
                </c:pt>
                <c:pt idx="135">
                  <c:v>82.31</c:v>
                </c:pt>
                <c:pt idx="136">
                  <c:v>81.08</c:v>
                </c:pt>
                <c:pt idx="137">
                  <c:v>85.953000000000003</c:v>
                </c:pt>
                <c:pt idx="138">
                  <c:v>88.042000000000002</c:v>
                </c:pt>
                <c:pt idx="139">
                  <c:v>85.962999999999994</c:v>
                </c:pt>
                <c:pt idx="140">
                  <c:v>85.667000000000002</c:v>
                </c:pt>
                <c:pt idx="141">
                  <c:v>86.114000000000004</c:v>
                </c:pt>
                <c:pt idx="142">
                  <c:v>90.869</c:v>
                </c:pt>
                <c:pt idx="143">
                  <c:v>94.268000000000001</c:v>
                </c:pt>
                <c:pt idx="144">
                  <c:v>88.927999999999997</c:v>
                </c:pt>
                <c:pt idx="145">
                  <c:v>90.453999999999994</c:v>
                </c:pt>
                <c:pt idx="146">
                  <c:v>85.358999999999995</c:v>
                </c:pt>
                <c:pt idx="147">
                  <c:v>87.504000000000005</c:v>
                </c:pt>
                <c:pt idx="148">
                  <c:v>90.998000000000005</c:v>
                </c:pt>
                <c:pt idx="149">
                  <c:v>89.26</c:v>
                </c:pt>
                <c:pt idx="150">
                  <c:v>83.861999999999995</c:v>
                </c:pt>
                <c:pt idx="151">
                  <c:v>80.816000000000003</c:v>
                </c:pt>
                <c:pt idx="152">
                  <c:v>93.138999999999996</c:v>
                </c:pt>
                <c:pt idx="153">
                  <c:v>92.795000000000002</c:v>
                </c:pt>
                <c:pt idx="154">
                  <c:v>87.421000000000006</c:v>
                </c:pt>
                <c:pt idx="155">
                  <c:v>85.951999999999998</c:v>
                </c:pt>
                <c:pt idx="156">
                  <c:v>89.614999999999995</c:v>
                </c:pt>
                <c:pt idx="157">
                  <c:v>85.415000000000006</c:v>
                </c:pt>
                <c:pt idx="158">
                  <c:v>82.358000000000004</c:v>
                </c:pt>
                <c:pt idx="159">
                  <c:v>90.277000000000001</c:v>
                </c:pt>
                <c:pt idx="160">
                  <c:v>86.400999999999996</c:v>
                </c:pt>
                <c:pt idx="161">
                  <c:v>85.682000000000002</c:v>
                </c:pt>
                <c:pt idx="162">
                  <c:v>89.302000000000007</c:v>
                </c:pt>
                <c:pt idx="163">
                  <c:v>90.652000000000001</c:v>
                </c:pt>
                <c:pt idx="164">
                  <c:v>84.253</c:v>
                </c:pt>
                <c:pt idx="165">
                  <c:v>83.608999999999995</c:v>
                </c:pt>
                <c:pt idx="166">
                  <c:v>81.872</c:v>
                </c:pt>
                <c:pt idx="167">
                  <c:v>88.519000000000005</c:v>
                </c:pt>
                <c:pt idx="168">
                  <c:v>88.566000000000003</c:v>
                </c:pt>
                <c:pt idx="169">
                  <c:v>91.207999999999998</c:v>
                </c:pt>
                <c:pt idx="170">
                  <c:v>90.274000000000001</c:v>
                </c:pt>
                <c:pt idx="171">
                  <c:v>91.802000000000007</c:v>
                </c:pt>
                <c:pt idx="230">
                  <c:v>89.414000000000001</c:v>
                </c:pt>
                <c:pt idx="231">
                  <c:v>93.316000000000003</c:v>
                </c:pt>
                <c:pt idx="232">
                  <c:v>89.460999999999999</c:v>
                </c:pt>
                <c:pt idx="233">
                  <c:v>90.301000000000002</c:v>
                </c:pt>
                <c:pt idx="234">
                  <c:v>90.287999999999997</c:v>
                </c:pt>
                <c:pt idx="235">
                  <c:v>94.36</c:v>
                </c:pt>
                <c:pt idx="236">
                  <c:v>92.120999999999995</c:v>
                </c:pt>
                <c:pt idx="237">
                  <c:v>91.472999999999999</c:v>
                </c:pt>
                <c:pt idx="238">
                  <c:v>91.656999999999996</c:v>
                </c:pt>
                <c:pt idx="239">
                  <c:v>91.334000000000003</c:v>
                </c:pt>
                <c:pt idx="240">
                  <c:v>94.927999999999997</c:v>
                </c:pt>
                <c:pt idx="241">
                  <c:v>91.009</c:v>
                </c:pt>
                <c:pt idx="242">
                  <c:v>93.363</c:v>
                </c:pt>
                <c:pt idx="243">
                  <c:v>86.712999999999994</c:v>
                </c:pt>
                <c:pt idx="244">
                  <c:v>89.102000000000004</c:v>
                </c:pt>
                <c:pt idx="245">
                  <c:v>91.932000000000002</c:v>
                </c:pt>
                <c:pt idx="246">
                  <c:v>93.441000000000003</c:v>
                </c:pt>
                <c:pt idx="247">
                  <c:v>93.501999999999995</c:v>
                </c:pt>
                <c:pt idx="248">
                  <c:v>93.525000000000006</c:v>
                </c:pt>
                <c:pt idx="249">
                  <c:v>89.328000000000003</c:v>
                </c:pt>
                <c:pt idx="250">
                  <c:v>91.188000000000002</c:v>
                </c:pt>
                <c:pt idx="251">
                  <c:v>90.623000000000005</c:v>
                </c:pt>
                <c:pt idx="252">
                  <c:v>92.625</c:v>
                </c:pt>
                <c:pt idx="253">
                  <c:v>88.673000000000002</c:v>
                </c:pt>
                <c:pt idx="254">
                  <c:v>88.186000000000007</c:v>
                </c:pt>
                <c:pt idx="255">
                  <c:v>89.614999999999995</c:v>
                </c:pt>
                <c:pt idx="256">
                  <c:v>91.016000000000005</c:v>
                </c:pt>
                <c:pt idx="257">
                  <c:v>94.593000000000004</c:v>
                </c:pt>
                <c:pt idx="258">
                  <c:v>89.013999999999996</c:v>
                </c:pt>
                <c:pt idx="259">
                  <c:v>90.981999999999999</c:v>
                </c:pt>
                <c:pt idx="260">
                  <c:v>92.025999999999996</c:v>
                </c:pt>
                <c:pt idx="261">
                  <c:v>93.08</c:v>
                </c:pt>
                <c:pt idx="262">
                  <c:v>91.277000000000001</c:v>
                </c:pt>
                <c:pt idx="263">
                  <c:v>91.207999999999998</c:v>
                </c:pt>
                <c:pt idx="264">
                  <c:v>94.796000000000006</c:v>
                </c:pt>
                <c:pt idx="265">
                  <c:v>93.14</c:v>
                </c:pt>
                <c:pt idx="266">
                  <c:v>95.584999999999994</c:v>
                </c:pt>
                <c:pt idx="267">
                  <c:v>91.846000000000004</c:v>
                </c:pt>
                <c:pt idx="268">
                  <c:v>92.156999999999996</c:v>
                </c:pt>
                <c:pt idx="269">
                  <c:v>94.6</c:v>
                </c:pt>
                <c:pt idx="270">
                  <c:v>95.025999999999996</c:v>
                </c:pt>
                <c:pt idx="271">
                  <c:v>95.153999999999996</c:v>
                </c:pt>
                <c:pt idx="272">
                  <c:v>92.853999999999999</c:v>
                </c:pt>
                <c:pt idx="273">
                  <c:v>91.465000000000003</c:v>
                </c:pt>
                <c:pt idx="274">
                  <c:v>88.287999999999997</c:v>
                </c:pt>
                <c:pt idx="275">
                  <c:v>87.435000000000002</c:v>
                </c:pt>
                <c:pt idx="276">
                  <c:v>89.403999999999996</c:v>
                </c:pt>
                <c:pt idx="277">
                  <c:v>90.713999999999999</c:v>
                </c:pt>
                <c:pt idx="278">
                  <c:v>94.605000000000004</c:v>
                </c:pt>
                <c:pt idx="279">
                  <c:v>95.183999999999997</c:v>
                </c:pt>
                <c:pt idx="280">
                  <c:v>96.619</c:v>
                </c:pt>
                <c:pt idx="281">
                  <c:v>90.616</c:v>
                </c:pt>
                <c:pt idx="282">
                  <c:v>93.921999999999997</c:v>
                </c:pt>
                <c:pt idx="283">
                  <c:v>91.372</c:v>
                </c:pt>
                <c:pt idx="284">
                  <c:v>94.64</c:v>
                </c:pt>
                <c:pt idx="285">
                  <c:v>93.275999999999996</c:v>
                </c:pt>
                <c:pt idx="286">
                  <c:v>91.484999999999999</c:v>
                </c:pt>
                <c:pt idx="287">
                  <c:v>92.162999999999997</c:v>
                </c:pt>
                <c:pt idx="288">
                  <c:v>93.363</c:v>
                </c:pt>
                <c:pt idx="289">
                  <c:v>90.39</c:v>
                </c:pt>
                <c:pt idx="290">
                  <c:v>95.960999999999999</c:v>
                </c:pt>
                <c:pt idx="291">
                  <c:v>93.814999999999998</c:v>
                </c:pt>
                <c:pt idx="292">
                  <c:v>89.855999999999995</c:v>
                </c:pt>
                <c:pt idx="293">
                  <c:v>91.81</c:v>
                </c:pt>
                <c:pt idx="294">
                  <c:v>93.16</c:v>
                </c:pt>
                <c:pt idx="295">
                  <c:v>91.206000000000003</c:v>
                </c:pt>
                <c:pt idx="296">
                  <c:v>87.734999999999999</c:v>
                </c:pt>
                <c:pt idx="297">
                  <c:v>87.753</c:v>
                </c:pt>
                <c:pt idx="298">
                  <c:v>90.224000000000004</c:v>
                </c:pt>
                <c:pt idx="299">
                  <c:v>91.141999999999996</c:v>
                </c:pt>
                <c:pt idx="300">
                  <c:v>88.983999999999995</c:v>
                </c:pt>
                <c:pt idx="301">
                  <c:v>88.873000000000005</c:v>
                </c:pt>
                <c:pt idx="302">
                  <c:v>85.031000000000006</c:v>
                </c:pt>
                <c:pt idx="303">
                  <c:v>96.088999999999999</c:v>
                </c:pt>
                <c:pt idx="304">
                  <c:v>96.379000000000005</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Daily_2021!$D$4:$D$368</c:f>
              <c:numCache>
                <c:formatCode>0.0</c:formatCode>
                <c:ptCount val="365"/>
                <c:pt idx="0">
                  <c:v>26.625</c:v>
                </c:pt>
                <c:pt idx="1">
                  <c:v>27.678000000000001</c:v>
                </c:pt>
                <c:pt idx="2">
                  <c:v>27.387</c:v>
                </c:pt>
                <c:pt idx="3">
                  <c:v>27.26</c:v>
                </c:pt>
                <c:pt idx="4">
                  <c:v>27.283000000000001</c:v>
                </c:pt>
                <c:pt idx="5">
                  <c:v>26.739000000000001</c:v>
                </c:pt>
                <c:pt idx="6">
                  <c:v>26.309000000000001</c:v>
                </c:pt>
                <c:pt idx="7">
                  <c:v>27.68</c:v>
                </c:pt>
                <c:pt idx="8">
                  <c:v>25.132000000000001</c:v>
                </c:pt>
                <c:pt idx="9">
                  <c:v>26.556999999999999</c:v>
                </c:pt>
                <c:pt idx="10">
                  <c:v>27.702000000000002</c:v>
                </c:pt>
                <c:pt idx="11">
                  <c:v>27.649000000000001</c:v>
                </c:pt>
                <c:pt idx="12">
                  <c:v>27.535</c:v>
                </c:pt>
                <c:pt idx="13">
                  <c:v>27.375</c:v>
                </c:pt>
                <c:pt idx="14">
                  <c:v>27.382999999999999</c:v>
                </c:pt>
                <c:pt idx="15">
                  <c:v>27.283999999999999</c:v>
                </c:pt>
                <c:pt idx="16">
                  <c:v>27.234999999999999</c:v>
                </c:pt>
                <c:pt idx="17">
                  <c:v>27.478999999999999</c:v>
                </c:pt>
                <c:pt idx="18">
                  <c:v>27.619</c:v>
                </c:pt>
                <c:pt idx="19">
                  <c:v>27.638000000000002</c:v>
                </c:pt>
                <c:pt idx="20">
                  <c:v>27.600999999999999</c:v>
                </c:pt>
                <c:pt idx="21">
                  <c:v>27.52</c:v>
                </c:pt>
                <c:pt idx="22">
                  <c:v>27.356000000000002</c:v>
                </c:pt>
                <c:pt idx="23">
                  <c:v>27.434999999999999</c:v>
                </c:pt>
                <c:pt idx="24">
                  <c:v>27.658999999999999</c:v>
                </c:pt>
                <c:pt idx="25">
                  <c:v>27.483000000000001</c:v>
                </c:pt>
                <c:pt idx="26">
                  <c:v>27.495999999999999</c:v>
                </c:pt>
                <c:pt idx="27">
                  <c:v>27.54</c:v>
                </c:pt>
                <c:pt idx="28">
                  <c:v>27.431000000000001</c:v>
                </c:pt>
                <c:pt idx="29">
                  <c:v>27.369</c:v>
                </c:pt>
                <c:pt idx="30">
                  <c:v>27.251999999999999</c:v>
                </c:pt>
                <c:pt idx="31">
                  <c:v>27.478000000000002</c:v>
                </c:pt>
                <c:pt idx="32">
                  <c:v>27.632000000000001</c:v>
                </c:pt>
                <c:pt idx="33">
                  <c:v>27.442</c:v>
                </c:pt>
                <c:pt idx="34">
                  <c:v>27.265999999999998</c:v>
                </c:pt>
                <c:pt idx="35">
                  <c:v>27.597999999999999</c:v>
                </c:pt>
                <c:pt idx="36">
                  <c:v>27.504999999999999</c:v>
                </c:pt>
                <c:pt idx="37">
                  <c:v>27.292999999999999</c:v>
                </c:pt>
                <c:pt idx="38">
                  <c:v>27.216999999999999</c:v>
                </c:pt>
                <c:pt idx="39">
                  <c:v>27.355</c:v>
                </c:pt>
                <c:pt idx="40">
                  <c:v>26.713000000000001</c:v>
                </c:pt>
                <c:pt idx="41">
                  <c:v>27.263000000000002</c:v>
                </c:pt>
                <c:pt idx="42">
                  <c:v>27.169</c:v>
                </c:pt>
                <c:pt idx="43">
                  <c:v>26.198</c:v>
                </c:pt>
                <c:pt idx="44">
                  <c:v>26.547000000000001</c:v>
                </c:pt>
                <c:pt idx="45">
                  <c:v>27.308</c:v>
                </c:pt>
                <c:pt idx="46">
                  <c:v>27.67</c:v>
                </c:pt>
                <c:pt idx="47">
                  <c:v>27.59</c:v>
                </c:pt>
                <c:pt idx="48">
                  <c:v>27.495000000000001</c:v>
                </c:pt>
                <c:pt idx="49">
                  <c:v>26.256</c:v>
                </c:pt>
                <c:pt idx="50">
                  <c:v>27.558</c:v>
                </c:pt>
                <c:pt idx="51">
                  <c:v>27.516999999999999</c:v>
                </c:pt>
                <c:pt idx="52">
                  <c:v>27.31</c:v>
                </c:pt>
                <c:pt idx="53">
                  <c:v>27.378</c:v>
                </c:pt>
                <c:pt idx="54">
                  <c:v>27.459</c:v>
                </c:pt>
                <c:pt idx="55">
                  <c:v>27.66</c:v>
                </c:pt>
                <c:pt idx="56">
                  <c:v>27.49</c:v>
                </c:pt>
                <c:pt idx="57">
                  <c:v>27.399000000000001</c:v>
                </c:pt>
                <c:pt idx="58">
                  <c:v>27.440999999999999</c:v>
                </c:pt>
                <c:pt idx="59">
                  <c:v>27.443000000000001</c:v>
                </c:pt>
                <c:pt idx="60">
                  <c:v>27.338000000000001</c:v>
                </c:pt>
                <c:pt idx="61">
                  <c:v>27.283000000000001</c:v>
                </c:pt>
                <c:pt idx="62">
                  <c:v>27.283000000000001</c:v>
                </c:pt>
                <c:pt idx="63">
                  <c:v>27.044</c:v>
                </c:pt>
                <c:pt idx="64">
                  <c:v>27.018999999999998</c:v>
                </c:pt>
                <c:pt idx="65">
                  <c:v>27.045000000000002</c:v>
                </c:pt>
                <c:pt idx="66">
                  <c:v>27.08</c:v>
                </c:pt>
                <c:pt idx="67">
                  <c:v>27.449000000000002</c:v>
                </c:pt>
                <c:pt idx="68">
                  <c:v>27.359000000000002</c:v>
                </c:pt>
                <c:pt idx="69">
                  <c:v>27.157</c:v>
                </c:pt>
                <c:pt idx="70">
                  <c:v>27.068000000000001</c:v>
                </c:pt>
                <c:pt idx="71">
                  <c:v>27.234999999999999</c:v>
                </c:pt>
                <c:pt idx="72">
                  <c:v>27.131</c:v>
                </c:pt>
                <c:pt idx="73">
                  <c:v>27.326000000000001</c:v>
                </c:pt>
                <c:pt idx="74">
                  <c:v>27.021999999999998</c:v>
                </c:pt>
                <c:pt idx="75">
                  <c:v>26.988</c:v>
                </c:pt>
                <c:pt idx="76">
                  <c:v>27.013999999999999</c:v>
                </c:pt>
                <c:pt idx="77">
                  <c:v>26.062999999999999</c:v>
                </c:pt>
                <c:pt idx="78">
                  <c:v>27.402000000000001</c:v>
                </c:pt>
                <c:pt idx="79">
                  <c:v>27.431000000000001</c:v>
                </c:pt>
                <c:pt idx="80">
                  <c:v>27.396000000000001</c:v>
                </c:pt>
                <c:pt idx="81">
                  <c:v>26.481999999999999</c:v>
                </c:pt>
                <c:pt idx="82">
                  <c:v>27.253</c:v>
                </c:pt>
                <c:pt idx="83">
                  <c:v>27.696999999999999</c:v>
                </c:pt>
                <c:pt idx="84">
                  <c:v>27.719000000000001</c:v>
                </c:pt>
                <c:pt idx="85">
                  <c:v>27.585999999999999</c:v>
                </c:pt>
                <c:pt idx="86">
                  <c:v>27.347999999999999</c:v>
                </c:pt>
                <c:pt idx="87">
                  <c:v>27.581</c:v>
                </c:pt>
                <c:pt idx="88">
                  <c:v>27.721</c:v>
                </c:pt>
                <c:pt idx="89">
                  <c:v>27.667000000000002</c:v>
                </c:pt>
                <c:pt idx="90">
                  <c:v>27.466000000000001</c:v>
                </c:pt>
                <c:pt idx="91">
                  <c:v>27.436</c:v>
                </c:pt>
                <c:pt idx="92">
                  <c:v>27.381</c:v>
                </c:pt>
                <c:pt idx="93">
                  <c:v>27.03</c:v>
                </c:pt>
                <c:pt idx="94">
                  <c:v>27.312000000000001</c:v>
                </c:pt>
                <c:pt idx="95">
                  <c:v>26.908999999999999</c:v>
                </c:pt>
                <c:pt idx="96">
                  <c:v>27.614999999999998</c:v>
                </c:pt>
                <c:pt idx="97">
                  <c:v>27.748999999999999</c:v>
                </c:pt>
                <c:pt idx="98">
                  <c:v>26.295999999999999</c:v>
                </c:pt>
                <c:pt idx="99">
                  <c:v>26.670999999999999</c:v>
                </c:pt>
                <c:pt idx="100">
                  <c:v>27.527000000000001</c:v>
                </c:pt>
                <c:pt idx="101">
                  <c:v>27.763000000000002</c:v>
                </c:pt>
                <c:pt idx="102">
                  <c:v>28.074000000000002</c:v>
                </c:pt>
                <c:pt idx="103">
                  <c:v>27.815000000000001</c:v>
                </c:pt>
                <c:pt idx="104">
                  <c:v>27.666</c:v>
                </c:pt>
                <c:pt idx="105">
                  <c:v>27.286999999999999</c:v>
                </c:pt>
                <c:pt idx="106">
                  <c:v>26.058</c:v>
                </c:pt>
                <c:pt idx="107">
                  <c:v>26.443000000000001</c:v>
                </c:pt>
                <c:pt idx="108">
                  <c:v>26.971</c:v>
                </c:pt>
                <c:pt idx="109">
                  <c:v>27.245000000000001</c:v>
                </c:pt>
                <c:pt idx="110">
                  <c:v>28.029</c:v>
                </c:pt>
                <c:pt idx="111">
                  <c:v>27.664000000000001</c:v>
                </c:pt>
                <c:pt idx="112">
                  <c:v>27.890999999999998</c:v>
                </c:pt>
                <c:pt idx="113">
                  <c:v>27.92</c:v>
                </c:pt>
                <c:pt idx="114">
                  <c:v>28.062999999999999</c:v>
                </c:pt>
                <c:pt idx="115">
                  <c:v>28.097000000000001</c:v>
                </c:pt>
                <c:pt idx="116">
                  <c:v>27.907</c:v>
                </c:pt>
                <c:pt idx="117">
                  <c:v>27.385999999999999</c:v>
                </c:pt>
                <c:pt idx="118">
                  <c:v>27.257999999999999</c:v>
                </c:pt>
                <c:pt idx="119">
                  <c:v>26.984999999999999</c:v>
                </c:pt>
                <c:pt idx="120">
                  <c:v>25.76</c:v>
                </c:pt>
                <c:pt idx="121">
                  <c:v>26.163</c:v>
                </c:pt>
                <c:pt idx="122">
                  <c:v>26.484999999999999</c:v>
                </c:pt>
                <c:pt idx="123">
                  <c:v>27.084</c:v>
                </c:pt>
                <c:pt idx="124">
                  <c:v>27.053000000000001</c:v>
                </c:pt>
                <c:pt idx="125">
                  <c:v>26.145</c:v>
                </c:pt>
                <c:pt idx="126">
                  <c:v>26.097000000000001</c:v>
                </c:pt>
                <c:pt idx="127">
                  <c:v>26.992999999999999</c:v>
                </c:pt>
                <c:pt idx="128">
                  <c:v>27.286000000000001</c:v>
                </c:pt>
                <c:pt idx="129">
                  <c:v>27.574000000000002</c:v>
                </c:pt>
                <c:pt idx="130">
                  <c:v>27.498000000000001</c:v>
                </c:pt>
                <c:pt idx="131">
                  <c:v>28.038</c:v>
                </c:pt>
                <c:pt idx="132">
                  <c:v>28.077000000000002</c:v>
                </c:pt>
                <c:pt idx="133">
                  <c:v>28.236000000000001</c:v>
                </c:pt>
                <c:pt idx="134">
                  <c:v>27.986999999999998</c:v>
                </c:pt>
                <c:pt idx="135">
                  <c:v>28.204000000000001</c:v>
                </c:pt>
                <c:pt idx="136">
                  <c:v>28.169</c:v>
                </c:pt>
                <c:pt idx="137">
                  <c:v>27.24</c:v>
                </c:pt>
                <c:pt idx="138">
                  <c:v>27.029</c:v>
                </c:pt>
                <c:pt idx="139">
                  <c:v>28.251999999999999</c:v>
                </c:pt>
                <c:pt idx="140">
                  <c:v>28.727</c:v>
                </c:pt>
                <c:pt idx="141">
                  <c:v>28.677</c:v>
                </c:pt>
                <c:pt idx="142">
                  <c:v>26.960999999999999</c:v>
                </c:pt>
                <c:pt idx="143">
                  <c:v>26.632999999999999</c:v>
                </c:pt>
                <c:pt idx="144">
                  <c:v>28.209</c:v>
                </c:pt>
                <c:pt idx="145">
                  <c:v>27.58</c:v>
                </c:pt>
                <c:pt idx="146">
                  <c:v>28.335999999999999</c:v>
                </c:pt>
                <c:pt idx="147">
                  <c:v>27.456</c:v>
                </c:pt>
                <c:pt idx="148">
                  <c:v>26.582999999999998</c:v>
                </c:pt>
                <c:pt idx="149">
                  <c:v>27.193000000000001</c:v>
                </c:pt>
                <c:pt idx="150">
                  <c:v>27.98</c:v>
                </c:pt>
                <c:pt idx="151">
                  <c:v>28.361000000000001</c:v>
                </c:pt>
                <c:pt idx="152">
                  <c:v>25.899000000000001</c:v>
                </c:pt>
                <c:pt idx="153">
                  <c:v>26.024999999999999</c:v>
                </c:pt>
                <c:pt idx="154">
                  <c:v>28.096</c:v>
                </c:pt>
                <c:pt idx="155">
                  <c:v>28.288</c:v>
                </c:pt>
                <c:pt idx="156">
                  <c:v>26.98</c:v>
                </c:pt>
                <c:pt idx="157">
                  <c:v>26.277000000000001</c:v>
                </c:pt>
                <c:pt idx="158">
                  <c:v>26.649000000000001</c:v>
                </c:pt>
                <c:pt idx="159">
                  <c:v>26.262</c:v>
                </c:pt>
                <c:pt idx="160">
                  <c:v>27.361999999999998</c:v>
                </c:pt>
                <c:pt idx="161">
                  <c:v>27.791</c:v>
                </c:pt>
                <c:pt idx="162">
                  <c:v>27.295999999999999</c:v>
                </c:pt>
                <c:pt idx="163">
                  <c:v>26.632999999999999</c:v>
                </c:pt>
                <c:pt idx="164">
                  <c:v>26.931000000000001</c:v>
                </c:pt>
                <c:pt idx="165">
                  <c:v>27.071999999999999</c:v>
                </c:pt>
                <c:pt idx="166">
                  <c:v>27.733000000000001</c:v>
                </c:pt>
                <c:pt idx="167">
                  <c:v>27.283999999999999</c:v>
                </c:pt>
                <c:pt idx="168">
                  <c:v>26.995000000000001</c:v>
                </c:pt>
                <c:pt idx="169">
                  <c:v>27.12</c:v>
                </c:pt>
                <c:pt idx="170">
                  <c:v>27.14</c:v>
                </c:pt>
                <c:pt idx="171">
                  <c:v>25.562999999999999</c:v>
                </c:pt>
                <c:pt idx="230">
                  <c:v>26.327999999999999</c:v>
                </c:pt>
                <c:pt idx="231">
                  <c:v>25.486000000000001</c:v>
                </c:pt>
                <c:pt idx="232">
                  <c:v>26.262</c:v>
                </c:pt>
                <c:pt idx="233">
                  <c:v>26.667999999999999</c:v>
                </c:pt>
                <c:pt idx="234">
                  <c:v>27.433</c:v>
                </c:pt>
                <c:pt idx="235">
                  <c:v>26.08</c:v>
                </c:pt>
                <c:pt idx="236">
                  <c:v>25.876999999999999</c:v>
                </c:pt>
                <c:pt idx="237">
                  <c:v>25.859000000000002</c:v>
                </c:pt>
                <c:pt idx="238">
                  <c:v>26.062999999999999</c:v>
                </c:pt>
                <c:pt idx="239">
                  <c:v>27.001000000000001</c:v>
                </c:pt>
                <c:pt idx="240">
                  <c:v>26.959</c:v>
                </c:pt>
                <c:pt idx="241">
                  <c:v>26.152000000000001</c:v>
                </c:pt>
                <c:pt idx="242">
                  <c:v>24.916</c:v>
                </c:pt>
                <c:pt idx="243">
                  <c:v>26.777000000000001</c:v>
                </c:pt>
                <c:pt idx="244">
                  <c:v>27.600999999999999</c:v>
                </c:pt>
                <c:pt idx="245">
                  <c:v>27.356000000000002</c:v>
                </c:pt>
                <c:pt idx="246">
                  <c:v>26.81</c:v>
                </c:pt>
                <c:pt idx="247">
                  <c:v>27.088999999999999</c:v>
                </c:pt>
                <c:pt idx="248">
                  <c:v>26.349</c:v>
                </c:pt>
                <c:pt idx="249">
                  <c:v>26.434999999999999</c:v>
                </c:pt>
                <c:pt idx="250">
                  <c:v>26.696000000000002</c:v>
                </c:pt>
                <c:pt idx="251">
                  <c:v>26.948</c:v>
                </c:pt>
                <c:pt idx="252">
                  <c:v>26.757000000000001</c:v>
                </c:pt>
                <c:pt idx="253">
                  <c:v>26.991</c:v>
                </c:pt>
                <c:pt idx="254">
                  <c:v>26.327999999999999</c:v>
                </c:pt>
                <c:pt idx="255">
                  <c:v>26.193999999999999</c:v>
                </c:pt>
                <c:pt idx="256">
                  <c:v>26.914000000000001</c:v>
                </c:pt>
                <c:pt idx="257">
                  <c:v>24.96</c:v>
                </c:pt>
                <c:pt idx="258">
                  <c:v>26.728999999999999</c:v>
                </c:pt>
                <c:pt idx="259">
                  <c:v>27.738</c:v>
                </c:pt>
                <c:pt idx="260">
                  <c:v>26.824999999999999</c:v>
                </c:pt>
                <c:pt idx="261">
                  <c:v>26.306000000000001</c:v>
                </c:pt>
                <c:pt idx="262">
                  <c:v>27.219000000000001</c:v>
                </c:pt>
                <c:pt idx="263">
                  <c:v>26.849</c:v>
                </c:pt>
                <c:pt idx="264">
                  <c:v>25.411999999999999</c:v>
                </c:pt>
                <c:pt idx="265">
                  <c:v>25.58</c:v>
                </c:pt>
                <c:pt idx="266">
                  <c:v>25.29</c:v>
                </c:pt>
                <c:pt idx="267">
                  <c:v>26.744</c:v>
                </c:pt>
                <c:pt idx="268">
                  <c:v>26.917999999999999</c:v>
                </c:pt>
                <c:pt idx="269">
                  <c:v>26.87</c:v>
                </c:pt>
                <c:pt idx="270">
                  <c:v>25.638000000000002</c:v>
                </c:pt>
                <c:pt idx="271">
                  <c:v>25.783999999999999</c:v>
                </c:pt>
                <c:pt idx="272">
                  <c:v>26.07</c:v>
                </c:pt>
                <c:pt idx="273">
                  <c:v>26.475000000000001</c:v>
                </c:pt>
                <c:pt idx="274">
                  <c:v>27.073</c:v>
                </c:pt>
                <c:pt idx="275">
                  <c:v>27.087</c:v>
                </c:pt>
                <c:pt idx="276">
                  <c:v>26.948</c:v>
                </c:pt>
                <c:pt idx="277">
                  <c:v>27.372</c:v>
                </c:pt>
                <c:pt idx="278">
                  <c:v>26.68</c:v>
                </c:pt>
                <c:pt idx="279">
                  <c:v>26.82</c:v>
                </c:pt>
                <c:pt idx="280">
                  <c:v>26.033999999999999</c:v>
                </c:pt>
                <c:pt idx="281">
                  <c:v>26.867999999999999</c:v>
                </c:pt>
                <c:pt idx="282">
                  <c:v>25.872</c:v>
                </c:pt>
                <c:pt idx="283">
                  <c:v>26.663</c:v>
                </c:pt>
                <c:pt idx="284">
                  <c:v>26.224</c:v>
                </c:pt>
                <c:pt idx="285">
                  <c:v>26.709</c:v>
                </c:pt>
                <c:pt idx="286">
                  <c:v>26.922000000000001</c:v>
                </c:pt>
                <c:pt idx="287">
                  <c:v>26.974</c:v>
                </c:pt>
                <c:pt idx="288">
                  <c:v>26.061</c:v>
                </c:pt>
                <c:pt idx="289">
                  <c:v>26.795000000000002</c:v>
                </c:pt>
                <c:pt idx="290">
                  <c:v>25.748000000000001</c:v>
                </c:pt>
                <c:pt idx="291">
                  <c:v>26.433</c:v>
                </c:pt>
                <c:pt idx="292">
                  <c:v>26.960999999999999</c:v>
                </c:pt>
                <c:pt idx="293">
                  <c:v>27.077000000000002</c:v>
                </c:pt>
                <c:pt idx="294">
                  <c:v>26.434000000000001</c:v>
                </c:pt>
                <c:pt idx="295">
                  <c:v>26.687999999999999</c:v>
                </c:pt>
                <c:pt idx="296">
                  <c:v>27.529</c:v>
                </c:pt>
                <c:pt idx="297">
                  <c:v>27.928000000000001</c:v>
                </c:pt>
                <c:pt idx="298">
                  <c:v>27.254999999999999</c:v>
                </c:pt>
                <c:pt idx="299">
                  <c:v>26.859000000000002</c:v>
                </c:pt>
                <c:pt idx="300">
                  <c:v>27.288</c:v>
                </c:pt>
                <c:pt idx="301">
                  <c:v>26.45</c:v>
                </c:pt>
                <c:pt idx="302">
                  <c:v>27.103999999999999</c:v>
                </c:pt>
                <c:pt idx="303">
                  <c:v>24.975999999999999</c:v>
                </c:pt>
                <c:pt idx="304">
                  <c:v>24.611999999999998</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Daily_2021!$F$4:$F$368</c:f>
              <c:numCache>
                <c:formatCode>0.0</c:formatCode>
                <c:ptCount val="365"/>
                <c:pt idx="0">
                  <c:v>28.52</c:v>
                </c:pt>
                <c:pt idx="1">
                  <c:v>28.56</c:v>
                </c:pt>
                <c:pt idx="2">
                  <c:v>28.69</c:v>
                </c:pt>
                <c:pt idx="3">
                  <c:v>28.42</c:v>
                </c:pt>
                <c:pt idx="4">
                  <c:v>28.32</c:v>
                </c:pt>
                <c:pt idx="5">
                  <c:v>28.92</c:v>
                </c:pt>
                <c:pt idx="6">
                  <c:v>28.99</c:v>
                </c:pt>
                <c:pt idx="7">
                  <c:v>29.03</c:v>
                </c:pt>
                <c:pt idx="8">
                  <c:v>27.41</c:v>
                </c:pt>
                <c:pt idx="9">
                  <c:v>28.32</c:v>
                </c:pt>
                <c:pt idx="10">
                  <c:v>28.62</c:v>
                </c:pt>
                <c:pt idx="11">
                  <c:v>28.45</c:v>
                </c:pt>
                <c:pt idx="12">
                  <c:v>28.49</c:v>
                </c:pt>
                <c:pt idx="13">
                  <c:v>28.56</c:v>
                </c:pt>
                <c:pt idx="14">
                  <c:v>28.15</c:v>
                </c:pt>
                <c:pt idx="15">
                  <c:v>28.29</c:v>
                </c:pt>
                <c:pt idx="16">
                  <c:v>28.86</c:v>
                </c:pt>
                <c:pt idx="17">
                  <c:v>28.12</c:v>
                </c:pt>
                <c:pt idx="18">
                  <c:v>28.22</c:v>
                </c:pt>
                <c:pt idx="19">
                  <c:v>28.35</c:v>
                </c:pt>
                <c:pt idx="20">
                  <c:v>28.42</c:v>
                </c:pt>
                <c:pt idx="21">
                  <c:v>28.18</c:v>
                </c:pt>
                <c:pt idx="22">
                  <c:v>28.08</c:v>
                </c:pt>
                <c:pt idx="23">
                  <c:v>28.18</c:v>
                </c:pt>
                <c:pt idx="24">
                  <c:v>28.29</c:v>
                </c:pt>
                <c:pt idx="25">
                  <c:v>28.12</c:v>
                </c:pt>
                <c:pt idx="26">
                  <c:v>28.15</c:v>
                </c:pt>
                <c:pt idx="27">
                  <c:v>28.18</c:v>
                </c:pt>
                <c:pt idx="28">
                  <c:v>28.08</c:v>
                </c:pt>
                <c:pt idx="29">
                  <c:v>27.92</c:v>
                </c:pt>
                <c:pt idx="30">
                  <c:v>27.71</c:v>
                </c:pt>
                <c:pt idx="31">
                  <c:v>28.18</c:v>
                </c:pt>
                <c:pt idx="32">
                  <c:v>28.35</c:v>
                </c:pt>
                <c:pt idx="33">
                  <c:v>28.08</c:v>
                </c:pt>
                <c:pt idx="34">
                  <c:v>28.08</c:v>
                </c:pt>
                <c:pt idx="35">
                  <c:v>29.16</c:v>
                </c:pt>
                <c:pt idx="36">
                  <c:v>29.5</c:v>
                </c:pt>
                <c:pt idx="37">
                  <c:v>28.02</c:v>
                </c:pt>
                <c:pt idx="38">
                  <c:v>28.08</c:v>
                </c:pt>
                <c:pt idx="39">
                  <c:v>27.81</c:v>
                </c:pt>
                <c:pt idx="40">
                  <c:v>27.95</c:v>
                </c:pt>
                <c:pt idx="41">
                  <c:v>28.25</c:v>
                </c:pt>
                <c:pt idx="42">
                  <c:v>28.02</c:v>
                </c:pt>
                <c:pt idx="43">
                  <c:v>28.83</c:v>
                </c:pt>
                <c:pt idx="44">
                  <c:v>28.99</c:v>
                </c:pt>
                <c:pt idx="45">
                  <c:v>29.47</c:v>
                </c:pt>
                <c:pt idx="46">
                  <c:v>28.62</c:v>
                </c:pt>
                <c:pt idx="47">
                  <c:v>28.35</c:v>
                </c:pt>
                <c:pt idx="48">
                  <c:v>28.22</c:v>
                </c:pt>
                <c:pt idx="49">
                  <c:v>29.67</c:v>
                </c:pt>
                <c:pt idx="50">
                  <c:v>28.79</c:v>
                </c:pt>
                <c:pt idx="51">
                  <c:v>28.08</c:v>
                </c:pt>
                <c:pt idx="52">
                  <c:v>27.98</c:v>
                </c:pt>
                <c:pt idx="53">
                  <c:v>28.05</c:v>
                </c:pt>
                <c:pt idx="54">
                  <c:v>28.22</c:v>
                </c:pt>
                <c:pt idx="55">
                  <c:v>28.29</c:v>
                </c:pt>
                <c:pt idx="56">
                  <c:v>28.25</c:v>
                </c:pt>
                <c:pt idx="57">
                  <c:v>28.15</c:v>
                </c:pt>
                <c:pt idx="58">
                  <c:v>28.05</c:v>
                </c:pt>
                <c:pt idx="59">
                  <c:v>28.02</c:v>
                </c:pt>
                <c:pt idx="60">
                  <c:v>27.88</c:v>
                </c:pt>
                <c:pt idx="61">
                  <c:v>28.02</c:v>
                </c:pt>
                <c:pt idx="62">
                  <c:v>27.95</c:v>
                </c:pt>
                <c:pt idx="63">
                  <c:v>27.85</c:v>
                </c:pt>
                <c:pt idx="64">
                  <c:v>28.49</c:v>
                </c:pt>
                <c:pt idx="65">
                  <c:v>28.56</c:v>
                </c:pt>
                <c:pt idx="66">
                  <c:v>28.02</c:v>
                </c:pt>
                <c:pt idx="67">
                  <c:v>28.29</c:v>
                </c:pt>
                <c:pt idx="68">
                  <c:v>28.02</c:v>
                </c:pt>
                <c:pt idx="69">
                  <c:v>28.08</c:v>
                </c:pt>
                <c:pt idx="70">
                  <c:v>28.08</c:v>
                </c:pt>
                <c:pt idx="71">
                  <c:v>28.08</c:v>
                </c:pt>
                <c:pt idx="72">
                  <c:v>27.98</c:v>
                </c:pt>
                <c:pt idx="73">
                  <c:v>28.05</c:v>
                </c:pt>
                <c:pt idx="74">
                  <c:v>28.29</c:v>
                </c:pt>
                <c:pt idx="75">
                  <c:v>29.3</c:v>
                </c:pt>
                <c:pt idx="76">
                  <c:v>29.02</c:v>
                </c:pt>
                <c:pt idx="77">
                  <c:v>27.81</c:v>
                </c:pt>
                <c:pt idx="78">
                  <c:v>28.12</c:v>
                </c:pt>
                <c:pt idx="79">
                  <c:v>28.18</c:v>
                </c:pt>
                <c:pt idx="80">
                  <c:v>28.18</c:v>
                </c:pt>
                <c:pt idx="81">
                  <c:v>28.25</c:v>
                </c:pt>
                <c:pt idx="82">
                  <c:v>28.18</c:v>
                </c:pt>
                <c:pt idx="83">
                  <c:v>28.45</c:v>
                </c:pt>
                <c:pt idx="84">
                  <c:v>28.35</c:v>
                </c:pt>
                <c:pt idx="85">
                  <c:v>28.32</c:v>
                </c:pt>
                <c:pt idx="86">
                  <c:v>28.22</c:v>
                </c:pt>
                <c:pt idx="87">
                  <c:v>28.29</c:v>
                </c:pt>
                <c:pt idx="88">
                  <c:v>28.25</c:v>
                </c:pt>
                <c:pt idx="89">
                  <c:v>28.22</c:v>
                </c:pt>
                <c:pt idx="90">
                  <c:v>28.18</c:v>
                </c:pt>
                <c:pt idx="91">
                  <c:v>28.15</c:v>
                </c:pt>
                <c:pt idx="92">
                  <c:v>28.72</c:v>
                </c:pt>
                <c:pt idx="93">
                  <c:v>28.15</c:v>
                </c:pt>
                <c:pt idx="94">
                  <c:v>28.29</c:v>
                </c:pt>
                <c:pt idx="95">
                  <c:v>28.89</c:v>
                </c:pt>
                <c:pt idx="96">
                  <c:v>28.39</c:v>
                </c:pt>
                <c:pt idx="97">
                  <c:v>30.04</c:v>
                </c:pt>
                <c:pt idx="98">
                  <c:v>28.96</c:v>
                </c:pt>
                <c:pt idx="99">
                  <c:v>29.6</c:v>
                </c:pt>
                <c:pt idx="100">
                  <c:v>29.84</c:v>
                </c:pt>
                <c:pt idx="101">
                  <c:v>29.43</c:v>
                </c:pt>
                <c:pt idx="102">
                  <c:v>28.72</c:v>
                </c:pt>
                <c:pt idx="103">
                  <c:v>28.79</c:v>
                </c:pt>
                <c:pt idx="104">
                  <c:v>28.32</c:v>
                </c:pt>
                <c:pt idx="105">
                  <c:v>28.72</c:v>
                </c:pt>
                <c:pt idx="106">
                  <c:v>29.3</c:v>
                </c:pt>
                <c:pt idx="107">
                  <c:v>29.64</c:v>
                </c:pt>
                <c:pt idx="108">
                  <c:v>30.11</c:v>
                </c:pt>
                <c:pt idx="109">
                  <c:v>29.03</c:v>
                </c:pt>
                <c:pt idx="110">
                  <c:v>28.93</c:v>
                </c:pt>
                <c:pt idx="111">
                  <c:v>28.76</c:v>
                </c:pt>
                <c:pt idx="112">
                  <c:v>28.66</c:v>
                </c:pt>
                <c:pt idx="113">
                  <c:v>28.66</c:v>
                </c:pt>
                <c:pt idx="114">
                  <c:v>28.79</c:v>
                </c:pt>
                <c:pt idx="115">
                  <c:v>29.37</c:v>
                </c:pt>
                <c:pt idx="116">
                  <c:v>28.79</c:v>
                </c:pt>
                <c:pt idx="117">
                  <c:v>28.69</c:v>
                </c:pt>
                <c:pt idx="118">
                  <c:v>29.3</c:v>
                </c:pt>
                <c:pt idx="119">
                  <c:v>29.18</c:v>
                </c:pt>
                <c:pt idx="120">
                  <c:v>28.18</c:v>
                </c:pt>
                <c:pt idx="121">
                  <c:v>28.66</c:v>
                </c:pt>
                <c:pt idx="122">
                  <c:v>29.23</c:v>
                </c:pt>
                <c:pt idx="123">
                  <c:v>30.45</c:v>
                </c:pt>
                <c:pt idx="124">
                  <c:v>29.64</c:v>
                </c:pt>
                <c:pt idx="125">
                  <c:v>27.53</c:v>
                </c:pt>
                <c:pt idx="126">
                  <c:v>27.78</c:v>
                </c:pt>
                <c:pt idx="127">
                  <c:v>28.89</c:v>
                </c:pt>
                <c:pt idx="128">
                  <c:v>28.59</c:v>
                </c:pt>
                <c:pt idx="129">
                  <c:v>29.37</c:v>
                </c:pt>
                <c:pt idx="130">
                  <c:v>29.77</c:v>
                </c:pt>
                <c:pt idx="131">
                  <c:v>29.06</c:v>
                </c:pt>
                <c:pt idx="132">
                  <c:v>29.03</c:v>
                </c:pt>
                <c:pt idx="133">
                  <c:v>28.99</c:v>
                </c:pt>
                <c:pt idx="134">
                  <c:v>28.76</c:v>
                </c:pt>
                <c:pt idx="135">
                  <c:v>29.43</c:v>
                </c:pt>
                <c:pt idx="136">
                  <c:v>29.5</c:v>
                </c:pt>
                <c:pt idx="137">
                  <c:v>28.86</c:v>
                </c:pt>
                <c:pt idx="138">
                  <c:v>29.47</c:v>
                </c:pt>
                <c:pt idx="139">
                  <c:v>30.28</c:v>
                </c:pt>
                <c:pt idx="140">
                  <c:v>29.7</c:v>
                </c:pt>
                <c:pt idx="141">
                  <c:v>29.43</c:v>
                </c:pt>
                <c:pt idx="142">
                  <c:v>28.83</c:v>
                </c:pt>
                <c:pt idx="143">
                  <c:v>28.79</c:v>
                </c:pt>
                <c:pt idx="144">
                  <c:v>29.26</c:v>
                </c:pt>
                <c:pt idx="145">
                  <c:v>28.69</c:v>
                </c:pt>
                <c:pt idx="146">
                  <c:v>29.06</c:v>
                </c:pt>
                <c:pt idx="147">
                  <c:v>29.33</c:v>
                </c:pt>
                <c:pt idx="148">
                  <c:v>29.47</c:v>
                </c:pt>
                <c:pt idx="149">
                  <c:v>30.01</c:v>
                </c:pt>
                <c:pt idx="150">
                  <c:v>29.03</c:v>
                </c:pt>
                <c:pt idx="151">
                  <c:v>30.11</c:v>
                </c:pt>
                <c:pt idx="152">
                  <c:v>28.39</c:v>
                </c:pt>
                <c:pt idx="153">
                  <c:v>28.05</c:v>
                </c:pt>
                <c:pt idx="154">
                  <c:v>30.31</c:v>
                </c:pt>
                <c:pt idx="155">
                  <c:v>29.67</c:v>
                </c:pt>
                <c:pt idx="156">
                  <c:v>28.89</c:v>
                </c:pt>
                <c:pt idx="157">
                  <c:v>30.14</c:v>
                </c:pt>
                <c:pt idx="158">
                  <c:v>29.13</c:v>
                </c:pt>
                <c:pt idx="159">
                  <c:v>29.3</c:v>
                </c:pt>
                <c:pt idx="160">
                  <c:v>29.97</c:v>
                </c:pt>
                <c:pt idx="161">
                  <c:v>30.04</c:v>
                </c:pt>
                <c:pt idx="162">
                  <c:v>29.83</c:v>
                </c:pt>
                <c:pt idx="163">
                  <c:v>30.31</c:v>
                </c:pt>
                <c:pt idx="164">
                  <c:v>30.18</c:v>
                </c:pt>
                <c:pt idx="165">
                  <c:v>31.12</c:v>
                </c:pt>
                <c:pt idx="166">
                  <c:v>30.98</c:v>
                </c:pt>
                <c:pt idx="167">
                  <c:v>30.11</c:v>
                </c:pt>
                <c:pt idx="168">
                  <c:v>29.16</c:v>
                </c:pt>
                <c:pt idx="169">
                  <c:v>29.91</c:v>
                </c:pt>
                <c:pt idx="170">
                  <c:v>29.77</c:v>
                </c:pt>
                <c:pt idx="171">
                  <c:v>28.08</c:v>
                </c:pt>
                <c:pt idx="230">
                  <c:v>29.67</c:v>
                </c:pt>
                <c:pt idx="231">
                  <c:v>29.07</c:v>
                </c:pt>
                <c:pt idx="232">
                  <c:v>29.84</c:v>
                </c:pt>
                <c:pt idx="233">
                  <c:v>29.17</c:v>
                </c:pt>
                <c:pt idx="234">
                  <c:v>30.39</c:v>
                </c:pt>
                <c:pt idx="235">
                  <c:v>28.95</c:v>
                </c:pt>
                <c:pt idx="236">
                  <c:v>29.87</c:v>
                </c:pt>
                <c:pt idx="237">
                  <c:v>31.61</c:v>
                </c:pt>
                <c:pt idx="238">
                  <c:v>30.01</c:v>
                </c:pt>
                <c:pt idx="239">
                  <c:v>29.53</c:v>
                </c:pt>
                <c:pt idx="240">
                  <c:v>29.17</c:v>
                </c:pt>
                <c:pt idx="241">
                  <c:v>30.28</c:v>
                </c:pt>
                <c:pt idx="242">
                  <c:v>27.29</c:v>
                </c:pt>
                <c:pt idx="243">
                  <c:v>30.38</c:v>
                </c:pt>
                <c:pt idx="244">
                  <c:v>29.84</c:v>
                </c:pt>
                <c:pt idx="245">
                  <c:v>29.92</c:v>
                </c:pt>
                <c:pt idx="246">
                  <c:v>29.23</c:v>
                </c:pt>
                <c:pt idx="247">
                  <c:v>30.04</c:v>
                </c:pt>
                <c:pt idx="248">
                  <c:v>29.22</c:v>
                </c:pt>
                <c:pt idx="249">
                  <c:v>30.62</c:v>
                </c:pt>
                <c:pt idx="250">
                  <c:v>30.96</c:v>
                </c:pt>
                <c:pt idx="251">
                  <c:v>30.61</c:v>
                </c:pt>
                <c:pt idx="252">
                  <c:v>29.41</c:v>
                </c:pt>
                <c:pt idx="253">
                  <c:v>30.42</c:v>
                </c:pt>
                <c:pt idx="254">
                  <c:v>29.68</c:v>
                </c:pt>
                <c:pt idx="255">
                  <c:v>29.7</c:v>
                </c:pt>
                <c:pt idx="256">
                  <c:v>29.7</c:v>
                </c:pt>
                <c:pt idx="257">
                  <c:v>29.17</c:v>
                </c:pt>
                <c:pt idx="258">
                  <c:v>29.77</c:v>
                </c:pt>
                <c:pt idx="259">
                  <c:v>30.59</c:v>
                </c:pt>
                <c:pt idx="260">
                  <c:v>30.18</c:v>
                </c:pt>
                <c:pt idx="261">
                  <c:v>28.88</c:v>
                </c:pt>
                <c:pt idx="262">
                  <c:v>29.25</c:v>
                </c:pt>
                <c:pt idx="263">
                  <c:v>29.97</c:v>
                </c:pt>
                <c:pt idx="264">
                  <c:v>28.77</c:v>
                </c:pt>
                <c:pt idx="265">
                  <c:v>27.72</c:v>
                </c:pt>
                <c:pt idx="266">
                  <c:v>27.56</c:v>
                </c:pt>
                <c:pt idx="267">
                  <c:v>29.91</c:v>
                </c:pt>
                <c:pt idx="268">
                  <c:v>29.74</c:v>
                </c:pt>
                <c:pt idx="269">
                  <c:v>28.81</c:v>
                </c:pt>
                <c:pt idx="270">
                  <c:v>28.07</c:v>
                </c:pt>
                <c:pt idx="271">
                  <c:v>29.46</c:v>
                </c:pt>
                <c:pt idx="272">
                  <c:v>29.56</c:v>
                </c:pt>
                <c:pt idx="273">
                  <c:v>29.46</c:v>
                </c:pt>
                <c:pt idx="274">
                  <c:v>28.92</c:v>
                </c:pt>
                <c:pt idx="275">
                  <c:v>28.51</c:v>
                </c:pt>
                <c:pt idx="276">
                  <c:v>29.81</c:v>
                </c:pt>
                <c:pt idx="277">
                  <c:v>29.74</c:v>
                </c:pt>
                <c:pt idx="278">
                  <c:v>28.69</c:v>
                </c:pt>
                <c:pt idx="279">
                  <c:v>29.53</c:v>
                </c:pt>
                <c:pt idx="280">
                  <c:v>29.61</c:v>
                </c:pt>
                <c:pt idx="281">
                  <c:v>29.7</c:v>
                </c:pt>
                <c:pt idx="282">
                  <c:v>28.14</c:v>
                </c:pt>
                <c:pt idx="283">
                  <c:v>29.63</c:v>
                </c:pt>
                <c:pt idx="284">
                  <c:v>28.64</c:v>
                </c:pt>
                <c:pt idx="285">
                  <c:v>29.92</c:v>
                </c:pt>
                <c:pt idx="286">
                  <c:v>29.22</c:v>
                </c:pt>
                <c:pt idx="287">
                  <c:v>29.84</c:v>
                </c:pt>
                <c:pt idx="288">
                  <c:v>27.89</c:v>
                </c:pt>
                <c:pt idx="289">
                  <c:v>29.4</c:v>
                </c:pt>
                <c:pt idx="290">
                  <c:v>28.85</c:v>
                </c:pt>
                <c:pt idx="291">
                  <c:v>29.85</c:v>
                </c:pt>
                <c:pt idx="292">
                  <c:v>29.94</c:v>
                </c:pt>
                <c:pt idx="293">
                  <c:v>29.33</c:v>
                </c:pt>
                <c:pt idx="294">
                  <c:v>29.29</c:v>
                </c:pt>
                <c:pt idx="295">
                  <c:v>31.51</c:v>
                </c:pt>
                <c:pt idx="296">
                  <c:v>31.6</c:v>
                </c:pt>
                <c:pt idx="297">
                  <c:v>30.08</c:v>
                </c:pt>
                <c:pt idx="298">
                  <c:v>29.32</c:v>
                </c:pt>
                <c:pt idx="299">
                  <c:v>29.67</c:v>
                </c:pt>
                <c:pt idx="300">
                  <c:v>30.45</c:v>
                </c:pt>
                <c:pt idx="301">
                  <c:v>30.61</c:v>
                </c:pt>
                <c:pt idx="302">
                  <c:v>31.61</c:v>
                </c:pt>
                <c:pt idx="303">
                  <c:v>26.03</c:v>
                </c:pt>
                <c:pt idx="304">
                  <c:v>26.41</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Daily_2021!$E$4:$E$368</c:f>
              <c:numCache>
                <c:formatCode>0.0</c:formatCode>
                <c:ptCount val="365"/>
                <c:pt idx="0">
                  <c:v>22.74</c:v>
                </c:pt>
                <c:pt idx="1">
                  <c:v>26.38</c:v>
                </c:pt>
                <c:pt idx="2">
                  <c:v>25</c:v>
                </c:pt>
                <c:pt idx="3">
                  <c:v>23.72</c:v>
                </c:pt>
                <c:pt idx="4">
                  <c:v>23.65</c:v>
                </c:pt>
                <c:pt idx="5">
                  <c:v>23.45</c:v>
                </c:pt>
                <c:pt idx="6">
                  <c:v>22.61</c:v>
                </c:pt>
                <c:pt idx="7">
                  <c:v>25.29</c:v>
                </c:pt>
                <c:pt idx="8">
                  <c:v>22.23</c:v>
                </c:pt>
                <c:pt idx="9">
                  <c:v>24.23</c:v>
                </c:pt>
                <c:pt idx="10">
                  <c:v>27.01</c:v>
                </c:pt>
                <c:pt idx="11">
                  <c:v>26.9</c:v>
                </c:pt>
                <c:pt idx="12">
                  <c:v>26.1</c:v>
                </c:pt>
                <c:pt idx="13">
                  <c:v>25.64</c:v>
                </c:pt>
                <c:pt idx="14">
                  <c:v>25.87</c:v>
                </c:pt>
                <c:pt idx="15">
                  <c:v>26.5</c:v>
                </c:pt>
                <c:pt idx="16">
                  <c:v>25.07</c:v>
                </c:pt>
                <c:pt idx="17">
                  <c:v>26.51</c:v>
                </c:pt>
                <c:pt idx="18">
                  <c:v>26.84</c:v>
                </c:pt>
                <c:pt idx="19">
                  <c:v>25.87</c:v>
                </c:pt>
                <c:pt idx="20">
                  <c:v>26.97</c:v>
                </c:pt>
                <c:pt idx="21">
                  <c:v>26.91</c:v>
                </c:pt>
                <c:pt idx="22">
                  <c:v>25.28</c:v>
                </c:pt>
                <c:pt idx="23">
                  <c:v>25.99</c:v>
                </c:pt>
                <c:pt idx="24">
                  <c:v>27.11</c:v>
                </c:pt>
                <c:pt idx="25">
                  <c:v>26.3</c:v>
                </c:pt>
                <c:pt idx="26">
                  <c:v>26.53</c:v>
                </c:pt>
                <c:pt idx="27">
                  <c:v>26.97</c:v>
                </c:pt>
                <c:pt idx="28">
                  <c:v>25.69</c:v>
                </c:pt>
                <c:pt idx="29">
                  <c:v>26.43</c:v>
                </c:pt>
                <c:pt idx="30">
                  <c:v>26.67</c:v>
                </c:pt>
                <c:pt idx="31">
                  <c:v>26.74</c:v>
                </c:pt>
                <c:pt idx="32">
                  <c:v>26.33</c:v>
                </c:pt>
                <c:pt idx="33">
                  <c:v>26.6</c:v>
                </c:pt>
                <c:pt idx="34">
                  <c:v>26.11</c:v>
                </c:pt>
                <c:pt idx="35">
                  <c:v>26.1</c:v>
                </c:pt>
                <c:pt idx="36">
                  <c:v>26.28</c:v>
                </c:pt>
                <c:pt idx="37">
                  <c:v>26.55</c:v>
                </c:pt>
                <c:pt idx="38">
                  <c:v>26.06</c:v>
                </c:pt>
                <c:pt idx="39">
                  <c:v>26.94</c:v>
                </c:pt>
                <c:pt idx="40">
                  <c:v>23.85</c:v>
                </c:pt>
                <c:pt idx="41">
                  <c:v>26.71</c:v>
                </c:pt>
                <c:pt idx="42">
                  <c:v>26.16</c:v>
                </c:pt>
                <c:pt idx="43">
                  <c:v>22.51</c:v>
                </c:pt>
                <c:pt idx="44">
                  <c:v>22.94</c:v>
                </c:pt>
                <c:pt idx="45">
                  <c:v>24.73</c:v>
                </c:pt>
                <c:pt idx="46">
                  <c:v>26.35</c:v>
                </c:pt>
                <c:pt idx="47">
                  <c:v>26.47</c:v>
                </c:pt>
                <c:pt idx="48">
                  <c:v>25.84</c:v>
                </c:pt>
                <c:pt idx="49">
                  <c:v>23.18</c:v>
                </c:pt>
                <c:pt idx="50">
                  <c:v>26.64</c:v>
                </c:pt>
                <c:pt idx="51">
                  <c:v>26.64</c:v>
                </c:pt>
                <c:pt idx="52">
                  <c:v>25.06</c:v>
                </c:pt>
                <c:pt idx="53">
                  <c:v>26.81</c:v>
                </c:pt>
                <c:pt idx="54">
                  <c:v>25.45</c:v>
                </c:pt>
                <c:pt idx="55">
                  <c:v>26.47</c:v>
                </c:pt>
                <c:pt idx="56">
                  <c:v>25.86</c:v>
                </c:pt>
                <c:pt idx="57">
                  <c:v>26.53</c:v>
                </c:pt>
                <c:pt idx="58">
                  <c:v>26.78</c:v>
                </c:pt>
                <c:pt idx="59">
                  <c:v>26.88</c:v>
                </c:pt>
                <c:pt idx="60">
                  <c:v>26.81</c:v>
                </c:pt>
                <c:pt idx="61">
                  <c:v>26.65</c:v>
                </c:pt>
                <c:pt idx="62">
                  <c:v>26.77</c:v>
                </c:pt>
                <c:pt idx="63">
                  <c:v>25.68</c:v>
                </c:pt>
                <c:pt idx="64">
                  <c:v>26.28</c:v>
                </c:pt>
                <c:pt idx="65">
                  <c:v>25.2</c:v>
                </c:pt>
                <c:pt idx="66">
                  <c:v>24.58</c:v>
                </c:pt>
                <c:pt idx="67">
                  <c:v>26.4</c:v>
                </c:pt>
                <c:pt idx="68">
                  <c:v>25.62</c:v>
                </c:pt>
                <c:pt idx="69">
                  <c:v>25.88</c:v>
                </c:pt>
                <c:pt idx="70">
                  <c:v>24.59</c:v>
                </c:pt>
                <c:pt idx="71">
                  <c:v>25.87</c:v>
                </c:pt>
                <c:pt idx="72">
                  <c:v>25.36</c:v>
                </c:pt>
                <c:pt idx="73">
                  <c:v>26.44</c:v>
                </c:pt>
                <c:pt idx="74">
                  <c:v>24.95</c:v>
                </c:pt>
                <c:pt idx="75">
                  <c:v>24.43</c:v>
                </c:pt>
                <c:pt idx="76">
                  <c:v>24.83</c:v>
                </c:pt>
                <c:pt idx="77">
                  <c:v>23.75</c:v>
                </c:pt>
                <c:pt idx="78">
                  <c:v>26.87</c:v>
                </c:pt>
                <c:pt idx="79">
                  <c:v>26.5</c:v>
                </c:pt>
                <c:pt idx="80">
                  <c:v>26.34</c:v>
                </c:pt>
                <c:pt idx="81">
                  <c:v>23.72</c:v>
                </c:pt>
                <c:pt idx="82">
                  <c:v>25.07</c:v>
                </c:pt>
                <c:pt idx="83">
                  <c:v>26.74</c:v>
                </c:pt>
                <c:pt idx="84">
                  <c:v>26.23</c:v>
                </c:pt>
                <c:pt idx="85">
                  <c:v>26.67</c:v>
                </c:pt>
                <c:pt idx="86">
                  <c:v>24.6</c:v>
                </c:pt>
                <c:pt idx="87">
                  <c:v>26.73</c:v>
                </c:pt>
                <c:pt idx="88">
                  <c:v>27.31</c:v>
                </c:pt>
                <c:pt idx="89">
                  <c:v>26.7</c:v>
                </c:pt>
                <c:pt idx="90">
                  <c:v>26.23</c:v>
                </c:pt>
                <c:pt idx="91">
                  <c:v>25.66</c:v>
                </c:pt>
                <c:pt idx="92">
                  <c:v>25.42</c:v>
                </c:pt>
                <c:pt idx="93">
                  <c:v>24.63</c:v>
                </c:pt>
                <c:pt idx="94">
                  <c:v>25.4</c:v>
                </c:pt>
                <c:pt idx="95">
                  <c:v>25.14</c:v>
                </c:pt>
                <c:pt idx="96">
                  <c:v>26.74</c:v>
                </c:pt>
                <c:pt idx="97">
                  <c:v>26.34</c:v>
                </c:pt>
                <c:pt idx="98">
                  <c:v>23.89</c:v>
                </c:pt>
                <c:pt idx="99">
                  <c:v>23.65</c:v>
                </c:pt>
                <c:pt idx="100">
                  <c:v>24.56</c:v>
                </c:pt>
                <c:pt idx="101">
                  <c:v>25.47</c:v>
                </c:pt>
                <c:pt idx="102">
                  <c:v>27.35</c:v>
                </c:pt>
                <c:pt idx="103">
                  <c:v>26.08</c:v>
                </c:pt>
                <c:pt idx="104">
                  <c:v>26.03</c:v>
                </c:pt>
                <c:pt idx="105">
                  <c:v>25.54</c:v>
                </c:pt>
                <c:pt idx="106">
                  <c:v>24.97</c:v>
                </c:pt>
                <c:pt idx="107">
                  <c:v>24.77</c:v>
                </c:pt>
                <c:pt idx="108">
                  <c:v>23.92</c:v>
                </c:pt>
                <c:pt idx="109">
                  <c:v>24.7</c:v>
                </c:pt>
                <c:pt idx="110">
                  <c:v>25.61</c:v>
                </c:pt>
                <c:pt idx="111">
                  <c:v>25.34</c:v>
                </c:pt>
                <c:pt idx="112">
                  <c:v>26.36</c:v>
                </c:pt>
                <c:pt idx="113">
                  <c:v>27.04</c:v>
                </c:pt>
                <c:pt idx="114">
                  <c:v>27.38</c:v>
                </c:pt>
                <c:pt idx="115">
                  <c:v>27.38</c:v>
                </c:pt>
                <c:pt idx="116">
                  <c:v>26.6</c:v>
                </c:pt>
                <c:pt idx="117">
                  <c:v>24.83</c:v>
                </c:pt>
                <c:pt idx="118">
                  <c:v>24.26</c:v>
                </c:pt>
                <c:pt idx="119">
                  <c:v>24.5</c:v>
                </c:pt>
                <c:pt idx="120">
                  <c:v>23.72</c:v>
                </c:pt>
                <c:pt idx="121">
                  <c:v>24.12</c:v>
                </c:pt>
                <c:pt idx="122">
                  <c:v>24.46</c:v>
                </c:pt>
                <c:pt idx="123">
                  <c:v>24.8</c:v>
                </c:pt>
                <c:pt idx="124">
                  <c:v>23.92</c:v>
                </c:pt>
                <c:pt idx="125">
                  <c:v>25.07</c:v>
                </c:pt>
                <c:pt idx="126">
                  <c:v>24.26</c:v>
                </c:pt>
                <c:pt idx="127">
                  <c:v>24.23</c:v>
                </c:pt>
                <c:pt idx="128">
                  <c:v>24.53</c:v>
                </c:pt>
                <c:pt idx="129">
                  <c:v>26.24</c:v>
                </c:pt>
                <c:pt idx="130">
                  <c:v>25.54</c:v>
                </c:pt>
                <c:pt idx="131">
                  <c:v>26.75</c:v>
                </c:pt>
                <c:pt idx="132">
                  <c:v>26.81</c:v>
                </c:pt>
                <c:pt idx="133">
                  <c:v>27.48</c:v>
                </c:pt>
                <c:pt idx="134">
                  <c:v>25.29</c:v>
                </c:pt>
                <c:pt idx="135">
                  <c:v>27.07</c:v>
                </c:pt>
                <c:pt idx="136">
                  <c:v>26.1</c:v>
                </c:pt>
                <c:pt idx="137">
                  <c:v>25.27</c:v>
                </c:pt>
                <c:pt idx="138">
                  <c:v>24.87</c:v>
                </c:pt>
                <c:pt idx="139">
                  <c:v>25.61</c:v>
                </c:pt>
                <c:pt idx="140">
                  <c:v>28.08</c:v>
                </c:pt>
                <c:pt idx="141">
                  <c:v>27.92</c:v>
                </c:pt>
                <c:pt idx="142">
                  <c:v>24.87</c:v>
                </c:pt>
                <c:pt idx="143">
                  <c:v>25</c:v>
                </c:pt>
                <c:pt idx="144">
                  <c:v>26.4</c:v>
                </c:pt>
                <c:pt idx="145">
                  <c:v>25.61</c:v>
                </c:pt>
                <c:pt idx="146">
                  <c:v>27.68</c:v>
                </c:pt>
                <c:pt idx="147">
                  <c:v>25.41</c:v>
                </c:pt>
                <c:pt idx="148">
                  <c:v>24.5</c:v>
                </c:pt>
                <c:pt idx="149">
                  <c:v>24.56</c:v>
                </c:pt>
                <c:pt idx="150">
                  <c:v>25.93</c:v>
                </c:pt>
                <c:pt idx="151">
                  <c:v>25.87</c:v>
                </c:pt>
                <c:pt idx="152">
                  <c:v>23.45</c:v>
                </c:pt>
                <c:pt idx="153">
                  <c:v>24.29</c:v>
                </c:pt>
                <c:pt idx="154">
                  <c:v>26.21</c:v>
                </c:pt>
                <c:pt idx="155">
                  <c:v>25.81</c:v>
                </c:pt>
                <c:pt idx="156">
                  <c:v>25.54</c:v>
                </c:pt>
                <c:pt idx="157">
                  <c:v>22.57</c:v>
                </c:pt>
                <c:pt idx="158">
                  <c:v>24.9</c:v>
                </c:pt>
                <c:pt idx="159">
                  <c:v>24.06</c:v>
                </c:pt>
                <c:pt idx="160">
                  <c:v>24.5</c:v>
                </c:pt>
                <c:pt idx="161">
                  <c:v>25.54</c:v>
                </c:pt>
                <c:pt idx="162">
                  <c:v>24.83</c:v>
                </c:pt>
                <c:pt idx="163">
                  <c:v>23.18</c:v>
                </c:pt>
                <c:pt idx="164">
                  <c:v>24.39</c:v>
                </c:pt>
                <c:pt idx="165">
                  <c:v>25.61</c:v>
                </c:pt>
                <c:pt idx="166">
                  <c:v>24.12</c:v>
                </c:pt>
                <c:pt idx="167">
                  <c:v>25.34</c:v>
                </c:pt>
                <c:pt idx="168">
                  <c:v>24.97</c:v>
                </c:pt>
                <c:pt idx="169">
                  <c:v>24.87</c:v>
                </c:pt>
                <c:pt idx="170">
                  <c:v>25.17</c:v>
                </c:pt>
                <c:pt idx="171">
                  <c:v>22.77</c:v>
                </c:pt>
                <c:pt idx="230">
                  <c:v>23.55</c:v>
                </c:pt>
                <c:pt idx="231">
                  <c:v>24.11</c:v>
                </c:pt>
                <c:pt idx="232">
                  <c:v>23.65</c:v>
                </c:pt>
                <c:pt idx="233">
                  <c:v>23.92</c:v>
                </c:pt>
                <c:pt idx="234">
                  <c:v>24.47</c:v>
                </c:pt>
                <c:pt idx="235">
                  <c:v>24.58</c:v>
                </c:pt>
                <c:pt idx="236">
                  <c:v>23.92</c:v>
                </c:pt>
                <c:pt idx="237">
                  <c:v>24.21</c:v>
                </c:pt>
                <c:pt idx="238">
                  <c:v>24.09</c:v>
                </c:pt>
                <c:pt idx="239">
                  <c:v>23.77</c:v>
                </c:pt>
                <c:pt idx="240">
                  <c:v>25.09</c:v>
                </c:pt>
                <c:pt idx="241">
                  <c:v>23.63</c:v>
                </c:pt>
                <c:pt idx="242">
                  <c:v>23.17</c:v>
                </c:pt>
                <c:pt idx="243">
                  <c:v>23.47</c:v>
                </c:pt>
                <c:pt idx="244">
                  <c:v>24.93</c:v>
                </c:pt>
                <c:pt idx="245">
                  <c:v>24.7</c:v>
                </c:pt>
                <c:pt idx="246">
                  <c:v>24.39</c:v>
                </c:pt>
                <c:pt idx="247">
                  <c:v>25.32</c:v>
                </c:pt>
                <c:pt idx="248">
                  <c:v>24.66</c:v>
                </c:pt>
                <c:pt idx="249">
                  <c:v>24.63</c:v>
                </c:pt>
                <c:pt idx="250">
                  <c:v>24.46</c:v>
                </c:pt>
                <c:pt idx="251">
                  <c:v>24.62</c:v>
                </c:pt>
                <c:pt idx="252">
                  <c:v>24.53</c:v>
                </c:pt>
                <c:pt idx="253">
                  <c:v>24.21</c:v>
                </c:pt>
                <c:pt idx="254">
                  <c:v>24.38</c:v>
                </c:pt>
                <c:pt idx="255">
                  <c:v>24.49</c:v>
                </c:pt>
                <c:pt idx="256">
                  <c:v>24.46</c:v>
                </c:pt>
                <c:pt idx="257">
                  <c:v>22.54</c:v>
                </c:pt>
                <c:pt idx="258">
                  <c:v>22.21</c:v>
                </c:pt>
                <c:pt idx="259">
                  <c:v>24.8</c:v>
                </c:pt>
                <c:pt idx="260">
                  <c:v>23.19</c:v>
                </c:pt>
                <c:pt idx="261">
                  <c:v>24.18</c:v>
                </c:pt>
                <c:pt idx="262">
                  <c:v>25.05</c:v>
                </c:pt>
                <c:pt idx="263">
                  <c:v>24.87</c:v>
                </c:pt>
                <c:pt idx="264">
                  <c:v>23.74</c:v>
                </c:pt>
                <c:pt idx="265">
                  <c:v>23.68</c:v>
                </c:pt>
                <c:pt idx="266">
                  <c:v>23.95</c:v>
                </c:pt>
                <c:pt idx="267">
                  <c:v>23.55</c:v>
                </c:pt>
                <c:pt idx="268">
                  <c:v>24.19</c:v>
                </c:pt>
                <c:pt idx="269">
                  <c:v>25.11</c:v>
                </c:pt>
                <c:pt idx="270">
                  <c:v>24.29</c:v>
                </c:pt>
                <c:pt idx="271">
                  <c:v>23.74</c:v>
                </c:pt>
                <c:pt idx="272">
                  <c:v>23.75</c:v>
                </c:pt>
                <c:pt idx="273">
                  <c:v>23.41</c:v>
                </c:pt>
                <c:pt idx="274">
                  <c:v>23.91</c:v>
                </c:pt>
                <c:pt idx="275">
                  <c:v>24.8</c:v>
                </c:pt>
                <c:pt idx="276">
                  <c:v>24.21</c:v>
                </c:pt>
                <c:pt idx="277">
                  <c:v>24.63</c:v>
                </c:pt>
                <c:pt idx="278">
                  <c:v>25.52</c:v>
                </c:pt>
                <c:pt idx="279">
                  <c:v>25.34</c:v>
                </c:pt>
                <c:pt idx="280">
                  <c:v>24.4</c:v>
                </c:pt>
                <c:pt idx="281">
                  <c:v>24.16</c:v>
                </c:pt>
                <c:pt idx="282">
                  <c:v>24.33</c:v>
                </c:pt>
                <c:pt idx="283">
                  <c:v>23.94</c:v>
                </c:pt>
                <c:pt idx="284">
                  <c:v>24.66</c:v>
                </c:pt>
                <c:pt idx="285">
                  <c:v>24.87</c:v>
                </c:pt>
                <c:pt idx="286">
                  <c:v>24.58</c:v>
                </c:pt>
                <c:pt idx="287">
                  <c:v>25.1</c:v>
                </c:pt>
                <c:pt idx="288">
                  <c:v>23.32</c:v>
                </c:pt>
                <c:pt idx="289">
                  <c:v>24.59</c:v>
                </c:pt>
                <c:pt idx="290">
                  <c:v>24.6</c:v>
                </c:pt>
                <c:pt idx="291">
                  <c:v>24.23</c:v>
                </c:pt>
                <c:pt idx="292">
                  <c:v>24.56</c:v>
                </c:pt>
                <c:pt idx="293">
                  <c:v>24.29</c:v>
                </c:pt>
                <c:pt idx="294">
                  <c:v>24.18</c:v>
                </c:pt>
                <c:pt idx="295">
                  <c:v>24.72</c:v>
                </c:pt>
                <c:pt idx="296">
                  <c:v>24.43</c:v>
                </c:pt>
                <c:pt idx="297">
                  <c:v>25.13</c:v>
                </c:pt>
                <c:pt idx="298">
                  <c:v>24.49</c:v>
                </c:pt>
                <c:pt idx="299">
                  <c:v>24.23</c:v>
                </c:pt>
                <c:pt idx="300">
                  <c:v>25.18</c:v>
                </c:pt>
                <c:pt idx="301">
                  <c:v>24.11</c:v>
                </c:pt>
                <c:pt idx="302">
                  <c:v>24.21</c:v>
                </c:pt>
                <c:pt idx="303">
                  <c:v>23.91</c:v>
                </c:pt>
                <c:pt idx="304">
                  <c:v>23.7</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2"/>
          <c:min val="22"/>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16.062000000000001</c:v>
                </c:pt>
                <c:pt idx="1">
                  <c:v>20.666</c:v>
                </c:pt>
                <c:pt idx="2">
                  <c:v>18.57</c:v>
                </c:pt>
                <c:pt idx="3">
                  <c:v>22.835000000000001</c:v>
                </c:pt>
                <c:pt idx="4">
                  <c:v>18.234000000000002</c:v>
                </c:pt>
                <c:pt idx="5">
                  <c:v>8.3729999999999993</c:v>
                </c:pt>
                <c:pt idx="6">
                  <c:v>8.7669999999999995</c:v>
                </c:pt>
                <c:pt idx="7">
                  <c:v>16.225000000000001</c:v>
                </c:pt>
                <c:pt idx="8">
                  <c:v>9.4849999999999994</c:v>
                </c:pt>
                <c:pt idx="9">
                  <c:v>15.749000000000001</c:v>
                </c:pt>
                <c:pt idx="10">
                  <c:v>23.888999999999999</c:v>
                </c:pt>
                <c:pt idx="11">
                  <c:v>28.128</c:v>
                </c:pt>
                <c:pt idx="12">
                  <c:v>20.797999999999998</c:v>
                </c:pt>
                <c:pt idx="13">
                  <c:v>15.66</c:v>
                </c:pt>
                <c:pt idx="14">
                  <c:v>18.832000000000001</c:v>
                </c:pt>
                <c:pt idx="15">
                  <c:v>20.460999999999999</c:v>
                </c:pt>
                <c:pt idx="16">
                  <c:v>12.298999999999999</c:v>
                </c:pt>
                <c:pt idx="17">
                  <c:v>25.065999999999999</c:v>
                </c:pt>
                <c:pt idx="18">
                  <c:v>33.046999999999997</c:v>
                </c:pt>
                <c:pt idx="19">
                  <c:v>34.802</c:v>
                </c:pt>
                <c:pt idx="20">
                  <c:v>30.745000000000001</c:v>
                </c:pt>
                <c:pt idx="21">
                  <c:v>25.382000000000001</c:v>
                </c:pt>
                <c:pt idx="22">
                  <c:v>24.577000000000002</c:v>
                </c:pt>
                <c:pt idx="23">
                  <c:v>27.321999999999999</c:v>
                </c:pt>
                <c:pt idx="24">
                  <c:v>30.701000000000001</c:v>
                </c:pt>
                <c:pt idx="25">
                  <c:v>26.244</c:v>
                </c:pt>
                <c:pt idx="26">
                  <c:v>21.207000000000001</c:v>
                </c:pt>
                <c:pt idx="27">
                  <c:v>31.058</c:v>
                </c:pt>
                <c:pt idx="28">
                  <c:v>32.984999999999999</c:v>
                </c:pt>
                <c:pt idx="29">
                  <c:v>33.078000000000003</c:v>
                </c:pt>
                <c:pt idx="30">
                  <c:v>27.192</c:v>
                </c:pt>
                <c:pt idx="31">
                  <c:v>22.189</c:v>
                </c:pt>
                <c:pt idx="32">
                  <c:v>26.236000000000001</c:v>
                </c:pt>
                <c:pt idx="33">
                  <c:v>35.512</c:v>
                </c:pt>
                <c:pt idx="34">
                  <c:v>27.347000000000001</c:v>
                </c:pt>
                <c:pt idx="35">
                  <c:v>16.722000000000001</c:v>
                </c:pt>
                <c:pt idx="36">
                  <c:v>10.798999999999999</c:v>
                </c:pt>
                <c:pt idx="37">
                  <c:v>20.696000000000002</c:v>
                </c:pt>
                <c:pt idx="38">
                  <c:v>22.131</c:v>
                </c:pt>
                <c:pt idx="39">
                  <c:v>28.053999999999998</c:v>
                </c:pt>
                <c:pt idx="40">
                  <c:v>19.404</c:v>
                </c:pt>
                <c:pt idx="41">
                  <c:v>19.896000000000001</c:v>
                </c:pt>
                <c:pt idx="42">
                  <c:v>16.606000000000002</c:v>
                </c:pt>
                <c:pt idx="43">
                  <c:v>6.452</c:v>
                </c:pt>
                <c:pt idx="44">
                  <c:v>6.7709999999999999</c:v>
                </c:pt>
                <c:pt idx="45">
                  <c:v>7.7729999999999997</c:v>
                </c:pt>
                <c:pt idx="46">
                  <c:v>16.033999999999999</c:v>
                </c:pt>
                <c:pt idx="47">
                  <c:v>21.853000000000002</c:v>
                </c:pt>
                <c:pt idx="48">
                  <c:v>18.890999999999998</c:v>
                </c:pt>
                <c:pt idx="49">
                  <c:v>7.0670000000000002</c:v>
                </c:pt>
                <c:pt idx="50">
                  <c:v>22.023</c:v>
                </c:pt>
                <c:pt idx="51">
                  <c:v>28.933</c:v>
                </c:pt>
                <c:pt idx="52">
                  <c:v>27.396000000000001</c:v>
                </c:pt>
                <c:pt idx="53">
                  <c:v>24.960999999999999</c:v>
                </c:pt>
                <c:pt idx="54">
                  <c:v>26.716999999999999</c:v>
                </c:pt>
                <c:pt idx="55">
                  <c:v>32.927</c:v>
                </c:pt>
                <c:pt idx="56">
                  <c:v>31.117000000000001</c:v>
                </c:pt>
                <c:pt idx="57">
                  <c:v>32.216000000000001</c:v>
                </c:pt>
                <c:pt idx="58">
                  <c:v>29.364000000000001</c:v>
                </c:pt>
                <c:pt idx="59">
                  <c:v>28.795000000000002</c:v>
                </c:pt>
                <c:pt idx="60">
                  <c:v>28.716000000000001</c:v>
                </c:pt>
                <c:pt idx="61">
                  <c:v>24.677</c:v>
                </c:pt>
                <c:pt idx="62">
                  <c:v>25.097000000000001</c:v>
                </c:pt>
                <c:pt idx="63">
                  <c:v>24.456</c:v>
                </c:pt>
                <c:pt idx="64">
                  <c:v>19.408000000000001</c:v>
                </c:pt>
                <c:pt idx="65">
                  <c:v>19.663</c:v>
                </c:pt>
                <c:pt idx="66">
                  <c:v>32.262999999999998</c:v>
                </c:pt>
                <c:pt idx="67">
                  <c:v>30.648</c:v>
                </c:pt>
                <c:pt idx="68">
                  <c:v>31.826000000000001</c:v>
                </c:pt>
                <c:pt idx="69">
                  <c:v>21.640999999999998</c:v>
                </c:pt>
                <c:pt idx="70">
                  <c:v>20.497</c:v>
                </c:pt>
                <c:pt idx="71">
                  <c:v>23.591999999999999</c:v>
                </c:pt>
                <c:pt idx="72">
                  <c:v>23.434000000000001</c:v>
                </c:pt>
                <c:pt idx="73">
                  <c:v>25.384</c:v>
                </c:pt>
                <c:pt idx="74">
                  <c:v>23.289000000000001</c:v>
                </c:pt>
                <c:pt idx="75">
                  <c:v>8.7469999999999999</c:v>
                </c:pt>
                <c:pt idx="76">
                  <c:v>10.763</c:v>
                </c:pt>
                <c:pt idx="77">
                  <c:v>16.233000000000001</c:v>
                </c:pt>
                <c:pt idx="78">
                  <c:v>29.71</c:v>
                </c:pt>
                <c:pt idx="79">
                  <c:v>27.911999999999999</c:v>
                </c:pt>
                <c:pt idx="80">
                  <c:v>22.741</c:v>
                </c:pt>
                <c:pt idx="81">
                  <c:v>12.954000000000001</c:v>
                </c:pt>
                <c:pt idx="82">
                  <c:v>20.731000000000002</c:v>
                </c:pt>
                <c:pt idx="83">
                  <c:v>24.273</c:v>
                </c:pt>
                <c:pt idx="84">
                  <c:v>28.286999999999999</c:v>
                </c:pt>
                <c:pt idx="85">
                  <c:v>30.88</c:v>
                </c:pt>
                <c:pt idx="86">
                  <c:v>28.029</c:v>
                </c:pt>
                <c:pt idx="87">
                  <c:v>31.536000000000001</c:v>
                </c:pt>
                <c:pt idx="88">
                  <c:v>27.146000000000001</c:v>
                </c:pt>
                <c:pt idx="89">
                  <c:v>27.495999999999999</c:v>
                </c:pt>
                <c:pt idx="90">
                  <c:v>30.28</c:v>
                </c:pt>
                <c:pt idx="91">
                  <c:v>33.533000000000001</c:v>
                </c:pt>
                <c:pt idx="92">
                  <c:v>25.893000000000001</c:v>
                </c:pt>
                <c:pt idx="93">
                  <c:v>28.103000000000002</c:v>
                </c:pt>
                <c:pt idx="94">
                  <c:v>26.588999999999999</c:v>
                </c:pt>
                <c:pt idx="95">
                  <c:v>19.367000000000001</c:v>
                </c:pt>
                <c:pt idx="96">
                  <c:v>21.765999999999998</c:v>
                </c:pt>
                <c:pt idx="97">
                  <c:v>14.007</c:v>
                </c:pt>
                <c:pt idx="98">
                  <c:v>11.561</c:v>
                </c:pt>
                <c:pt idx="99">
                  <c:v>7.3170000000000002</c:v>
                </c:pt>
                <c:pt idx="100">
                  <c:v>9.4760000000000009</c:v>
                </c:pt>
                <c:pt idx="101">
                  <c:v>13.823</c:v>
                </c:pt>
                <c:pt idx="102">
                  <c:v>22.515000000000001</c:v>
                </c:pt>
                <c:pt idx="103">
                  <c:v>26.425000000000001</c:v>
                </c:pt>
                <c:pt idx="104">
                  <c:v>22.056000000000001</c:v>
                </c:pt>
                <c:pt idx="105">
                  <c:v>10.577</c:v>
                </c:pt>
                <c:pt idx="106">
                  <c:v>4.8019999999999996</c:v>
                </c:pt>
                <c:pt idx="107">
                  <c:v>5.4909999999999997</c:v>
                </c:pt>
                <c:pt idx="108">
                  <c:v>6.2190000000000003</c:v>
                </c:pt>
                <c:pt idx="109">
                  <c:v>10.057</c:v>
                </c:pt>
                <c:pt idx="110">
                  <c:v>21.706</c:v>
                </c:pt>
                <c:pt idx="111">
                  <c:v>20.417000000000002</c:v>
                </c:pt>
                <c:pt idx="112">
                  <c:v>23.404</c:v>
                </c:pt>
                <c:pt idx="113">
                  <c:v>21.818999999999999</c:v>
                </c:pt>
                <c:pt idx="114">
                  <c:v>21.146999999999998</c:v>
                </c:pt>
                <c:pt idx="115">
                  <c:v>22.582999999999998</c:v>
                </c:pt>
                <c:pt idx="116">
                  <c:v>23.593</c:v>
                </c:pt>
                <c:pt idx="117">
                  <c:v>14.035</c:v>
                </c:pt>
                <c:pt idx="118">
                  <c:v>8.7750000000000004</c:v>
                </c:pt>
                <c:pt idx="119">
                  <c:v>9.7460000000000004</c:v>
                </c:pt>
                <c:pt idx="120">
                  <c:v>4.891</c:v>
                </c:pt>
                <c:pt idx="121">
                  <c:v>6.9029999999999996</c:v>
                </c:pt>
                <c:pt idx="122">
                  <c:v>8.7780000000000005</c:v>
                </c:pt>
                <c:pt idx="123">
                  <c:v>9.9600000000000009</c:v>
                </c:pt>
                <c:pt idx="124">
                  <c:v>7.1680000000000001</c:v>
                </c:pt>
                <c:pt idx="125">
                  <c:v>4.4450000000000003</c:v>
                </c:pt>
                <c:pt idx="126">
                  <c:v>6.7709999999999999</c:v>
                </c:pt>
                <c:pt idx="127">
                  <c:v>12.827999999999999</c:v>
                </c:pt>
                <c:pt idx="128">
                  <c:v>20.974</c:v>
                </c:pt>
                <c:pt idx="129">
                  <c:v>11.688000000000001</c:v>
                </c:pt>
                <c:pt idx="130">
                  <c:v>8.1539999999999999</c:v>
                </c:pt>
                <c:pt idx="131">
                  <c:v>17.227</c:v>
                </c:pt>
                <c:pt idx="132">
                  <c:v>17.216999999999999</c:v>
                </c:pt>
                <c:pt idx="133">
                  <c:v>24.193000000000001</c:v>
                </c:pt>
                <c:pt idx="134">
                  <c:v>25.58</c:v>
                </c:pt>
                <c:pt idx="135">
                  <c:v>21.184000000000001</c:v>
                </c:pt>
                <c:pt idx="136">
                  <c:v>17.911000000000001</c:v>
                </c:pt>
                <c:pt idx="137">
                  <c:v>8.3290000000000006</c:v>
                </c:pt>
                <c:pt idx="138">
                  <c:v>6.5970000000000004</c:v>
                </c:pt>
                <c:pt idx="139">
                  <c:v>9.798</c:v>
                </c:pt>
                <c:pt idx="140">
                  <c:v>21.204999999999998</c:v>
                </c:pt>
                <c:pt idx="141">
                  <c:v>20.803000000000001</c:v>
                </c:pt>
                <c:pt idx="142">
                  <c:v>13.057</c:v>
                </c:pt>
                <c:pt idx="143">
                  <c:v>6.5579999999999998</c:v>
                </c:pt>
                <c:pt idx="144">
                  <c:v>15.569000000000001</c:v>
                </c:pt>
                <c:pt idx="145">
                  <c:v>11.862</c:v>
                </c:pt>
                <c:pt idx="146">
                  <c:v>22.535</c:v>
                </c:pt>
                <c:pt idx="147">
                  <c:v>12.031000000000001</c:v>
                </c:pt>
                <c:pt idx="148">
                  <c:v>4.9619999999999997</c:v>
                </c:pt>
                <c:pt idx="149">
                  <c:v>12.579000000000001</c:v>
                </c:pt>
                <c:pt idx="150">
                  <c:v>21.437999999999999</c:v>
                </c:pt>
                <c:pt idx="151">
                  <c:v>15.920999999999999</c:v>
                </c:pt>
                <c:pt idx="152">
                  <c:v>6.6210000000000004</c:v>
                </c:pt>
                <c:pt idx="153">
                  <c:v>6.0410000000000004</c:v>
                </c:pt>
                <c:pt idx="154">
                  <c:v>15.371</c:v>
                </c:pt>
                <c:pt idx="155">
                  <c:v>12.781000000000001</c:v>
                </c:pt>
                <c:pt idx="156">
                  <c:v>8.1769999999999996</c:v>
                </c:pt>
                <c:pt idx="157">
                  <c:v>8.3230000000000004</c:v>
                </c:pt>
                <c:pt idx="158">
                  <c:v>7.95</c:v>
                </c:pt>
                <c:pt idx="159">
                  <c:v>4.2720000000000002</c:v>
                </c:pt>
                <c:pt idx="160">
                  <c:v>7.1109999999999998</c:v>
                </c:pt>
                <c:pt idx="161">
                  <c:v>5.766</c:v>
                </c:pt>
                <c:pt idx="162">
                  <c:v>6.9340000000000002</c:v>
                </c:pt>
                <c:pt idx="163">
                  <c:v>7.0640000000000001</c:v>
                </c:pt>
                <c:pt idx="164">
                  <c:v>12.188000000000001</c:v>
                </c:pt>
                <c:pt idx="165">
                  <c:v>9.8889999999999993</c:v>
                </c:pt>
                <c:pt idx="166">
                  <c:v>9.2929999999999993</c:v>
                </c:pt>
                <c:pt idx="167">
                  <c:v>6.2220000000000004</c:v>
                </c:pt>
                <c:pt idx="168">
                  <c:v>5.4269999999999996</c:v>
                </c:pt>
                <c:pt idx="169">
                  <c:v>6.2389999999999999</c:v>
                </c:pt>
                <c:pt idx="170">
                  <c:v>7.0069999999999997</c:v>
                </c:pt>
                <c:pt idx="171">
                  <c:v>6.63</c:v>
                </c:pt>
                <c:pt idx="230">
                  <c:v>5.8040000000000003</c:v>
                </c:pt>
                <c:pt idx="231">
                  <c:v>5.9169999999999998</c:v>
                </c:pt>
                <c:pt idx="232">
                  <c:v>8.7870000000000008</c:v>
                </c:pt>
                <c:pt idx="233">
                  <c:v>7.1609999999999996</c:v>
                </c:pt>
                <c:pt idx="234">
                  <c:v>6.5789999999999997</c:v>
                </c:pt>
                <c:pt idx="235">
                  <c:v>6.8</c:v>
                </c:pt>
                <c:pt idx="236">
                  <c:v>6.3170000000000002</c:v>
                </c:pt>
                <c:pt idx="237">
                  <c:v>6.4359999999999999</c:v>
                </c:pt>
                <c:pt idx="238">
                  <c:v>5.5279999999999996</c:v>
                </c:pt>
                <c:pt idx="239">
                  <c:v>6.2039999999999997</c:v>
                </c:pt>
                <c:pt idx="240">
                  <c:v>6.2050000000000001</c:v>
                </c:pt>
                <c:pt idx="241">
                  <c:v>7.7169999999999996</c:v>
                </c:pt>
                <c:pt idx="242">
                  <c:v>8.2210000000000001</c:v>
                </c:pt>
                <c:pt idx="243">
                  <c:v>8.0419999999999998</c:v>
                </c:pt>
                <c:pt idx="244">
                  <c:v>9.9060000000000006</c:v>
                </c:pt>
                <c:pt idx="245">
                  <c:v>6.9349999999999996</c:v>
                </c:pt>
                <c:pt idx="246">
                  <c:v>5.6740000000000004</c:v>
                </c:pt>
                <c:pt idx="247">
                  <c:v>5.7930000000000001</c:v>
                </c:pt>
                <c:pt idx="248">
                  <c:v>6.431</c:v>
                </c:pt>
                <c:pt idx="249">
                  <c:v>6.6429999999999998</c:v>
                </c:pt>
                <c:pt idx="250">
                  <c:v>6.0780000000000003</c:v>
                </c:pt>
                <c:pt idx="251">
                  <c:v>9.5139999999999993</c:v>
                </c:pt>
                <c:pt idx="252">
                  <c:v>6.9480000000000004</c:v>
                </c:pt>
                <c:pt idx="253">
                  <c:v>7.4489999999999998</c:v>
                </c:pt>
                <c:pt idx="254">
                  <c:v>6.1239999999999997</c:v>
                </c:pt>
                <c:pt idx="255">
                  <c:v>5.8819999999999997</c:v>
                </c:pt>
                <c:pt idx="256">
                  <c:v>5.51</c:v>
                </c:pt>
                <c:pt idx="257">
                  <c:v>5.8550000000000004</c:v>
                </c:pt>
                <c:pt idx="258">
                  <c:v>7.1580000000000004</c:v>
                </c:pt>
                <c:pt idx="259">
                  <c:v>8.5280000000000005</c:v>
                </c:pt>
                <c:pt idx="260">
                  <c:v>8.4529999999999994</c:v>
                </c:pt>
                <c:pt idx="261">
                  <c:v>5.9790000000000001</c:v>
                </c:pt>
                <c:pt idx="262">
                  <c:v>7.6909999999999998</c:v>
                </c:pt>
                <c:pt idx="263">
                  <c:v>7.2</c:v>
                </c:pt>
                <c:pt idx="264">
                  <c:v>5.8620000000000001</c:v>
                </c:pt>
                <c:pt idx="265">
                  <c:v>6.6859999999999999</c:v>
                </c:pt>
                <c:pt idx="266">
                  <c:v>5.9130000000000003</c:v>
                </c:pt>
                <c:pt idx="267">
                  <c:v>7.3330000000000002</c:v>
                </c:pt>
                <c:pt idx="268">
                  <c:v>9.641</c:v>
                </c:pt>
                <c:pt idx="269">
                  <c:v>7.7190000000000003</c:v>
                </c:pt>
                <c:pt idx="270">
                  <c:v>4.84</c:v>
                </c:pt>
                <c:pt idx="271">
                  <c:v>5.0730000000000004</c:v>
                </c:pt>
                <c:pt idx="272">
                  <c:v>6.0179999999999998</c:v>
                </c:pt>
                <c:pt idx="273">
                  <c:v>5.883</c:v>
                </c:pt>
                <c:pt idx="274">
                  <c:v>9.6679999999999993</c:v>
                </c:pt>
                <c:pt idx="275">
                  <c:v>8.7799999999999994</c:v>
                </c:pt>
                <c:pt idx="276">
                  <c:v>5.6580000000000004</c:v>
                </c:pt>
                <c:pt idx="277">
                  <c:v>5.883</c:v>
                </c:pt>
                <c:pt idx="278">
                  <c:v>4.8609999999999998</c:v>
                </c:pt>
                <c:pt idx="279">
                  <c:v>5.4340000000000002</c:v>
                </c:pt>
                <c:pt idx="280">
                  <c:v>5.0709999999999997</c:v>
                </c:pt>
                <c:pt idx="281">
                  <c:v>6.931</c:v>
                </c:pt>
                <c:pt idx="282">
                  <c:v>5.68</c:v>
                </c:pt>
                <c:pt idx="283">
                  <c:v>4.2510000000000003</c:v>
                </c:pt>
                <c:pt idx="284">
                  <c:v>4.3049999999999997</c:v>
                </c:pt>
                <c:pt idx="285">
                  <c:v>6.343</c:v>
                </c:pt>
                <c:pt idx="286">
                  <c:v>5.7910000000000004</c:v>
                </c:pt>
                <c:pt idx="287">
                  <c:v>5.258</c:v>
                </c:pt>
                <c:pt idx="288">
                  <c:v>5.3970000000000002</c:v>
                </c:pt>
                <c:pt idx="289">
                  <c:v>6.3029999999999999</c:v>
                </c:pt>
                <c:pt idx="290">
                  <c:v>3.972</c:v>
                </c:pt>
                <c:pt idx="291">
                  <c:v>5.2510000000000003</c:v>
                </c:pt>
                <c:pt idx="292">
                  <c:v>4.601</c:v>
                </c:pt>
                <c:pt idx="293">
                  <c:v>5.91</c:v>
                </c:pt>
                <c:pt idx="294">
                  <c:v>5.4690000000000003</c:v>
                </c:pt>
                <c:pt idx="295">
                  <c:v>6.1619999999999999</c:v>
                </c:pt>
                <c:pt idx="296">
                  <c:v>7.8140000000000001</c:v>
                </c:pt>
                <c:pt idx="297">
                  <c:v>7.1559999999999997</c:v>
                </c:pt>
                <c:pt idx="298">
                  <c:v>12.101000000000001</c:v>
                </c:pt>
                <c:pt idx="299">
                  <c:v>5.6529999999999996</c:v>
                </c:pt>
                <c:pt idx="300">
                  <c:v>5.7489999999999997</c:v>
                </c:pt>
                <c:pt idx="301">
                  <c:v>6.9630000000000001</c:v>
                </c:pt>
                <c:pt idx="302">
                  <c:v>7.5179999999999998</c:v>
                </c:pt>
                <c:pt idx="303">
                  <c:v>5.6509999999999998</c:v>
                </c:pt>
                <c:pt idx="304">
                  <c:v>6.8259999999999996</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Daily_2021!$H$4:$H$368</c:f>
              <c:numCache>
                <c:formatCode>0.0</c:formatCode>
                <c:ptCount val="365"/>
                <c:pt idx="0">
                  <c:v>38.42</c:v>
                </c:pt>
                <c:pt idx="1">
                  <c:v>36.869999999999997</c:v>
                </c:pt>
                <c:pt idx="2">
                  <c:v>36.409999999999997</c:v>
                </c:pt>
                <c:pt idx="3">
                  <c:v>41.52</c:v>
                </c:pt>
                <c:pt idx="4">
                  <c:v>30.66</c:v>
                </c:pt>
                <c:pt idx="5">
                  <c:v>22.37</c:v>
                </c:pt>
                <c:pt idx="6">
                  <c:v>24.7</c:v>
                </c:pt>
                <c:pt idx="7">
                  <c:v>35.840000000000003</c:v>
                </c:pt>
                <c:pt idx="8">
                  <c:v>43.64</c:v>
                </c:pt>
                <c:pt idx="9">
                  <c:v>34.47</c:v>
                </c:pt>
                <c:pt idx="10">
                  <c:v>35.46</c:v>
                </c:pt>
                <c:pt idx="11">
                  <c:v>40.29</c:v>
                </c:pt>
                <c:pt idx="12">
                  <c:v>37.08</c:v>
                </c:pt>
                <c:pt idx="13">
                  <c:v>27.87</c:v>
                </c:pt>
                <c:pt idx="14">
                  <c:v>32.07</c:v>
                </c:pt>
                <c:pt idx="15">
                  <c:v>29.78</c:v>
                </c:pt>
                <c:pt idx="16">
                  <c:v>28.58</c:v>
                </c:pt>
                <c:pt idx="17">
                  <c:v>41.45</c:v>
                </c:pt>
                <c:pt idx="18">
                  <c:v>48.47</c:v>
                </c:pt>
                <c:pt idx="19">
                  <c:v>56.62</c:v>
                </c:pt>
                <c:pt idx="20">
                  <c:v>47.13</c:v>
                </c:pt>
                <c:pt idx="21">
                  <c:v>37.19</c:v>
                </c:pt>
                <c:pt idx="22">
                  <c:v>37.75</c:v>
                </c:pt>
                <c:pt idx="23">
                  <c:v>46.04</c:v>
                </c:pt>
                <c:pt idx="24">
                  <c:v>44.21</c:v>
                </c:pt>
                <c:pt idx="25">
                  <c:v>40.04</c:v>
                </c:pt>
                <c:pt idx="26">
                  <c:v>31.26</c:v>
                </c:pt>
                <c:pt idx="27">
                  <c:v>45.44</c:v>
                </c:pt>
                <c:pt idx="28">
                  <c:v>56.41</c:v>
                </c:pt>
                <c:pt idx="29">
                  <c:v>46.36</c:v>
                </c:pt>
                <c:pt idx="30">
                  <c:v>44.28</c:v>
                </c:pt>
                <c:pt idx="31">
                  <c:v>34.29</c:v>
                </c:pt>
                <c:pt idx="32">
                  <c:v>41.38</c:v>
                </c:pt>
                <c:pt idx="33">
                  <c:v>50.03</c:v>
                </c:pt>
                <c:pt idx="34">
                  <c:v>46.08</c:v>
                </c:pt>
                <c:pt idx="35">
                  <c:v>43.61</c:v>
                </c:pt>
                <c:pt idx="36">
                  <c:v>28.08</c:v>
                </c:pt>
                <c:pt idx="37">
                  <c:v>28.75</c:v>
                </c:pt>
                <c:pt idx="38">
                  <c:v>36.729999999999997</c:v>
                </c:pt>
                <c:pt idx="39">
                  <c:v>39.729999999999997</c:v>
                </c:pt>
                <c:pt idx="40">
                  <c:v>33.799999999999997</c:v>
                </c:pt>
                <c:pt idx="41">
                  <c:v>31.72</c:v>
                </c:pt>
                <c:pt idx="42">
                  <c:v>31.01</c:v>
                </c:pt>
                <c:pt idx="43">
                  <c:v>16.48</c:v>
                </c:pt>
                <c:pt idx="44">
                  <c:v>20.57</c:v>
                </c:pt>
                <c:pt idx="45">
                  <c:v>20.85</c:v>
                </c:pt>
                <c:pt idx="46">
                  <c:v>29.25</c:v>
                </c:pt>
                <c:pt idx="47">
                  <c:v>32.14</c:v>
                </c:pt>
                <c:pt idx="48">
                  <c:v>33.090000000000003</c:v>
                </c:pt>
                <c:pt idx="49">
                  <c:v>26.57</c:v>
                </c:pt>
                <c:pt idx="50">
                  <c:v>38.53</c:v>
                </c:pt>
                <c:pt idx="51">
                  <c:v>41.7</c:v>
                </c:pt>
                <c:pt idx="52">
                  <c:v>53.48</c:v>
                </c:pt>
                <c:pt idx="53">
                  <c:v>37.22</c:v>
                </c:pt>
                <c:pt idx="54">
                  <c:v>42.97</c:v>
                </c:pt>
                <c:pt idx="55">
                  <c:v>46.89</c:v>
                </c:pt>
                <c:pt idx="56">
                  <c:v>43.11</c:v>
                </c:pt>
                <c:pt idx="57">
                  <c:v>50.24</c:v>
                </c:pt>
                <c:pt idx="58">
                  <c:v>42.79</c:v>
                </c:pt>
                <c:pt idx="59">
                  <c:v>41.81</c:v>
                </c:pt>
                <c:pt idx="60">
                  <c:v>43.57</c:v>
                </c:pt>
                <c:pt idx="61">
                  <c:v>34.43</c:v>
                </c:pt>
                <c:pt idx="62">
                  <c:v>35.6</c:v>
                </c:pt>
                <c:pt idx="63">
                  <c:v>37.11</c:v>
                </c:pt>
                <c:pt idx="64">
                  <c:v>33.9</c:v>
                </c:pt>
                <c:pt idx="65">
                  <c:v>49.74</c:v>
                </c:pt>
                <c:pt idx="66">
                  <c:v>58.81</c:v>
                </c:pt>
                <c:pt idx="67">
                  <c:v>43.32</c:v>
                </c:pt>
                <c:pt idx="68">
                  <c:v>47.52</c:v>
                </c:pt>
                <c:pt idx="69">
                  <c:v>35.880000000000003</c:v>
                </c:pt>
                <c:pt idx="70">
                  <c:v>36.549999999999997</c:v>
                </c:pt>
                <c:pt idx="71">
                  <c:v>37.86</c:v>
                </c:pt>
                <c:pt idx="72">
                  <c:v>34.93</c:v>
                </c:pt>
                <c:pt idx="73">
                  <c:v>36.590000000000003</c:v>
                </c:pt>
                <c:pt idx="74">
                  <c:v>45.97</c:v>
                </c:pt>
                <c:pt idx="75">
                  <c:v>26.71</c:v>
                </c:pt>
                <c:pt idx="76">
                  <c:v>26.53</c:v>
                </c:pt>
                <c:pt idx="77">
                  <c:v>45.86</c:v>
                </c:pt>
                <c:pt idx="78">
                  <c:v>41.81</c:v>
                </c:pt>
                <c:pt idx="79">
                  <c:v>39.619999999999997</c:v>
                </c:pt>
                <c:pt idx="80">
                  <c:v>37.47</c:v>
                </c:pt>
                <c:pt idx="81">
                  <c:v>30.09</c:v>
                </c:pt>
                <c:pt idx="82">
                  <c:v>37.26</c:v>
                </c:pt>
                <c:pt idx="83">
                  <c:v>37.04</c:v>
                </c:pt>
                <c:pt idx="84">
                  <c:v>41.98</c:v>
                </c:pt>
                <c:pt idx="85">
                  <c:v>44.42</c:v>
                </c:pt>
                <c:pt idx="86">
                  <c:v>43.04</c:v>
                </c:pt>
                <c:pt idx="87">
                  <c:v>42.58</c:v>
                </c:pt>
                <c:pt idx="88">
                  <c:v>37.78</c:v>
                </c:pt>
                <c:pt idx="89">
                  <c:v>40.89</c:v>
                </c:pt>
                <c:pt idx="90">
                  <c:v>44.63</c:v>
                </c:pt>
                <c:pt idx="91">
                  <c:v>51.79</c:v>
                </c:pt>
                <c:pt idx="92">
                  <c:v>52.67</c:v>
                </c:pt>
                <c:pt idx="93">
                  <c:v>48.76</c:v>
                </c:pt>
                <c:pt idx="94">
                  <c:v>43.68</c:v>
                </c:pt>
                <c:pt idx="95">
                  <c:v>35.630000000000003</c:v>
                </c:pt>
                <c:pt idx="96">
                  <c:v>36.659999999999997</c:v>
                </c:pt>
                <c:pt idx="97">
                  <c:v>30.98</c:v>
                </c:pt>
                <c:pt idx="98">
                  <c:v>28.51</c:v>
                </c:pt>
                <c:pt idx="99">
                  <c:v>20.39</c:v>
                </c:pt>
                <c:pt idx="100">
                  <c:v>25.33</c:v>
                </c:pt>
                <c:pt idx="101">
                  <c:v>28.12</c:v>
                </c:pt>
                <c:pt idx="102">
                  <c:v>37.93</c:v>
                </c:pt>
                <c:pt idx="103">
                  <c:v>40.08</c:v>
                </c:pt>
                <c:pt idx="104">
                  <c:v>37.33</c:v>
                </c:pt>
                <c:pt idx="105">
                  <c:v>32.92</c:v>
                </c:pt>
                <c:pt idx="106">
                  <c:v>21.41</c:v>
                </c:pt>
                <c:pt idx="107">
                  <c:v>18.059999999999999</c:v>
                </c:pt>
                <c:pt idx="108">
                  <c:v>17.920000000000002</c:v>
                </c:pt>
                <c:pt idx="109">
                  <c:v>29.49</c:v>
                </c:pt>
                <c:pt idx="110">
                  <c:v>37.57</c:v>
                </c:pt>
                <c:pt idx="111">
                  <c:v>40.08</c:v>
                </c:pt>
                <c:pt idx="112">
                  <c:v>40.54</c:v>
                </c:pt>
                <c:pt idx="113">
                  <c:v>31.29</c:v>
                </c:pt>
                <c:pt idx="114">
                  <c:v>30.52</c:v>
                </c:pt>
                <c:pt idx="115">
                  <c:v>35.81</c:v>
                </c:pt>
                <c:pt idx="116">
                  <c:v>37.68</c:v>
                </c:pt>
                <c:pt idx="117">
                  <c:v>30.83</c:v>
                </c:pt>
                <c:pt idx="118">
                  <c:v>24.38</c:v>
                </c:pt>
                <c:pt idx="119">
                  <c:v>32.81</c:v>
                </c:pt>
                <c:pt idx="120">
                  <c:v>28.15</c:v>
                </c:pt>
                <c:pt idx="121">
                  <c:v>29.81</c:v>
                </c:pt>
                <c:pt idx="122">
                  <c:v>24.84</c:v>
                </c:pt>
                <c:pt idx="123">
                  <c:v>23.53</c:v>
                </c:pt>
                <c:pt idx="124">
                  <c:v>19.399999999999999</c:v>
                </c:pt>
                <c:pt idx="125">
                  <c:v>16.72</c:v>
                </c:pt>
                <c:pt idx="126">
                  <c:v>29.64</c:v>
                </c:pt>
                <c:pt idx="127">
                  <c:v>37.33</c:v>
                </c:pt>
                <c:pt idx="128">
                  <c:v>50.56</c:v>
                </c:pt>
                <c:pt idx="129">
                  <c:v>28.89</c:v>
                </c:pt>
                <c:pt idx="130">
                  <c:v>22.93</c:v>
                </c:pt>
                <c:pt idx="131">
                  <c:v>32.630000000000003</c:v>
                </c:pt>
                <c:pt idx="132">
                  <c:v>30.41</c:v>
                </c:pt>
                <c:pt idx="133">
                  <c:v>38.24</c:v>
                </c:pt>
                <c:pt idx="134">
                  <c:v>43.68</c:v>
                </c:pt>
                <c:pt idx="135">
                  <c:v>35.17</c:v>
                </c:pt>
                <c:pt idx="136">
                  <c:v>30.31</c:v>
                </c:pt>
                <c:pt idx="137">
                  <c:v>21.87</c:v>
                </c:pt>
                <c:pt idx="138">
                  <c:v>24.24</c:v>
                </c:pt>
                <c:pt idx="139">
                  <c:v>23.5</c:v>
                </c:pt>
                <c:pt idx="140">
                  <c:v>32.700000000000003</c:v>
                </c:pt>
                <c:pt idx="141">
                  <c:v>33.9</c:v>
                </c:pt>
                <c:pt idx="142">
                  <c:v>42.44</c:v>
                </c:pt>
                <c:pt idx="143">
                  <c:v>21.34</c:v>
                </c:pt>
                <c:pt idx="144">
                  <c:v>34.29</c:v>
                </c:pt>
                <c:pt idx="145">
                  <c:v>27.87</c:v>
                </c:pt>
                <c:pt idx="146">
                  <c:v>34.36</c:v>
                </c:pt>
                <c:pt idx="147">
                  <c:v>26.04</c:v>
                </c:pt>
                <c:pt idx="148">
                  <c:v>17.850000000000001</c:v>
                </c:pt>
                <c:pt idx="149">
                  <c:v>33.799999999999997</c:v>
                </c:pt>
                <c:pt idx="150">
                  <c:v>34.19</c:v>
                </c:pt>
                <c:pt idx="151">
                  <c:v>34.15</c:v>
                </c:pt>
                <c:pt idx="152">
                  <c:v>36.479999999999997</c:v>
                </c:pt>
                <c:pt idx="153">
                  <c:v>31.93</c:v>
                </c:pt>
                <c:pt idx="154">
                  <c:v>33.659999999999997</c:v>
                </c:pt>
                <c:pt idx="155">
                  <c:v>27.84</c:v>
                </c:pt>
                <c:pt idx="156">
                  <c:v>26.74</c:v>
                </c:pt>
                <c:pt idx="157">
                  <c:v>39.049999999999997</c:v>
                </c:pt>
                <c:pt idx="158">
                  <c:v>22.12</c:v>
                </c:pt>
                <c:pt idx="159">
                  <c:v>15.91</c:v>
                </c:pt>
                <c:pt idx="160">
                  <c:v>26.35</c:v>
                </c:pt>
                <c:pt idx="161">
                  <c:v>19.55</c:v>
                </c:pt>
                <c:pt idx="162">
                  <c:v>26.35</c:v>
                </c:pt>
                <c:pt idx="163">
                  <c:v>26.5</c:v>
                </c:pt>
                <c:pt idx="164">
                  <c:v>35.6</c:v>
                </c:pt>
                <c:pt idx="165">
                  <c:v>34.36</c:v>
                </c:pt>
                <c:pt idx="166">
                  <c:v>26.28</c:v>
                </c:pt>
                <c:pt idx="167">
                  <c:v>21.91</c:v>
                </c:pt>
                <c:pt idx="168">
                  <c:v>41.07</c:v>
                </c:pt>
                <c:pt idx="169">
                  <c:v>38.49</c:v>
                </c:pt>
                <c:pt idx="170">
                  <c:v>27.73</c:v>
                </c:pt>
                <c:pt idx="171">
                  <c:v>40.96</c:v>
                </c:pt>
                <c:pt idx="230">
                  <c:v>16.649999999999999</c:v>
                </c:pt>
                <c:pt idx="231">
                  <c:v>24.66</c:v>
                </c:pt>
                <c:pt idx="232">
                  <c:v>24.84</c:v>
                </c:pt>
                <c:pt idx="233">
                  <c:v>20.22</c:v>
                </c:pt>
                <c:pt idx="234">
                  <c:v>42.19</c:v>
                </c:pt>
                <c:pt idx="235">
                  <c:v>23.14</c:v>
                </c:pt>
                <c:pt idx="236">
                  <c:v>25.86</c:v>
                </c:pt>
                <c:pt idx="237">
                  <c:v>25.97</c:v>
                </c:pt>
                <c:pt idx="238">
                  <c:v>18.03</c:v>
                </c:pt>
                <c:pt idx="239">
                  <c:v>19.86</c:v>
                </c:pt>
                <c:pt idx="240">
                  <c:v>22.54</c:v>
                </c:pt>
                <c:pt idx="241">
                  <c:v>24.03</c:v>
                </c:pt>
                <c:pt idx="242">
                  <c:v>29.21</c:v>
                </c:pt>
                <c:pt idx="243">
                  <c:v>17.96</c:v>
                </c:pt>
                <c:pt idx="244">
                  <c:v>27.94</c:v>
                </c:pt>
                <c:pt idx="245">
                  <c:v>21.98</c:v>
                </c:pt>
                <c:pt idx="246">
                  <c:v>29.46</c:v>
                </c:pt>
                <c:pt idx="247">
                  <c:v>24.63</c:v>
                </c:pt>
                <c:pt idx="248">
                  <c:v>22.44</c:v>
                </c:pt>
                <c:pt idx="249">
                  <c:v>22.09</c:v>
                </c:pt>
                <c:pt idx="250">
                  <c:v>19.05</c:v>
                </c:pt>
                <c:pt idx="251">
                  <c:v>28.86</c:v>
                </c:pt>
                <c:pt idx="252">
                  <c:v>23.28</c:v>
                </c:pt>
                <c:pt idx="253">
                  <c:v>36.590000000000003</c:v>
                </c:pt>
                <c:pt idx="254">
                  <c:v>20.89</c:v>
                </c:pt>
                <c:pt idx="255">
                  <c:v>21.06</c:v>
                </c:pt>
                <c:pt idx="256">
                  <c:v>20.67</c:v>
                </c:pt>
                <c:pt idx="257">
                  <c:v>29.11</c:v>
                </c:pt>
                <c:pt idx="258">
                  <c:v>23.11</c:v>
                </c:pt>
                <c:pt idx="259">
                  <c:v>47.03</c:v>
                </c:pt>
                <c:pt idx="260">
                  <c:v>34.22</c:v>
                </c:pt>
                <c:pt idx="261">
                  <c:v>31.47</c:v>
                </c:pt>
                <c:pt idx="262">
                  <c:v>29</c:v>
                </c:pt>
                <c:pt idx="263">
                  <c:v>26.04</c:v>
                </c:pt>
                <c:pt idx="264">
                  <c:v>25.97</c:v>
                </c:pt>
                <c:pt idx="265">
                  <c:v>28.54</c:v>
                </c:pt>
                <c:pt idx="266">
                  <c:v>29.53</c:v>
                </c:pt>
                <c:pt idx="267">
                  <c:v>33.659999999999997</c:v>
                </c:pt>
                <c:pt idx="268">
                  <c:v>45.05</c:v>
                </c:pt>
                <c:pt idx="269">
                  <c:v>31.4</c:v>
                </c:pt>
                <c:pt idx="270">
                  <c:v>30.66</c:v>
                </c:pt>
                <c:pt idx="271">
                  <c:v>24.8</c:v>
                </c:pt>
                <c:pt idx="272">
                  <c:v>19.02</c:v>
                </c:pt>
                <c:pt idx="273">
                  <c:v>25.97</c:v>
                </c:pt>
                <c:pt idx="274">
                  <c:v>44.21</c:v>
                </c:pt>
                <c:pt idx="275">
                  <c:v>43.39</c:v>
                </c:pt>
                <c:pt idx="276">
                  <c:v>19.79</c:v>
                </c:pt>
                <c:pt idx="277">
                  <c:v>22.01</c:v>
                </c:pt>
                <c:pt idx="278">
                  <c:v>19.47</c:v>
                </c:pt>
                <c:pt idx="279">
                  <c:v>27.27</c:v>
                </c:pt>
                <c:pt idx="280">
                  <c:v>30.41</c:v>
                </c:pt>
                <c:pt idx="281">
                  <c:v>22.33</c:v>
                </c:pt>
                <c:pt idx="282">
                  <c:v>28.4</c:v>
                </c:pt>
                <c:pt idx="283">
                  <c:v>12.56</c:v>
                </c:pt>
                <c:pt idx="284">
                  <c:v>17.89</c:v>
                </c:pt>
                <c:pt idx="285">
                  <c:v>23.6</c:v>
                </c:pt>
                <c:pt idx="286">
                  <c:v>21.27</c:v>
                </c:pt>
                <c:pt idx="287">
                  <c:v>15.56</c:v>
                </c:pt>
                <c:pt idx="288">
                  <c:v>23.32</c:v>
                </c:pt>
                <c:pt idx="289">
                  <c:v>21.34</c:v>
                </c:pt>
                <c:pt idx="290">
                  <c:v>11.71</c:v>
                </c:pt>
                <c:pt idx="291">
                  <c:v>19.23</c:v>
                </c:pt>
                <c:pt idx="292">
                  <c:v>14.99</c:v>
                </c:pt>
                <c:pt idx="293">
                  <c:v>32.21</c:v>
                </c:pt>
                <c:pt idx="294">
                  <c:v>19.62</c:v>
                </c:pt>
                <c:pt idx="295">
                  <c:v>27.38</c:v>
                </c:pt>
                <c:pt idx="296">
                  <c:v>23.46</c:v>
                </c:pt>
                <c:pt idx="297">
                  <c:v>43.54</c:v>
                </c:pt>
                <c:pt idx="298">
                  <c:v>45.79</c:v>
                </c:pt>
                <c:pt idx="299">
                  <c:v>21.13</c:v>
                </c:pt>
                <c:pt idx="300">
                  <c:v>17.850000000000001</c:v>
                </c:pt>
                <c:pt idx="301">
                  <c:v>21.59</c:v>
                </c:pt>
                <c:pt idx="302">
                  <c:v>19.23</c:v>
                </c:pt>
                <c:pt idx="303">
                  <c:v>20.57</c:v>
                </c:pt>
                <c:pt idx="304">
                  <c:v>23.74</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562"/>
          <c:min val="44197"/>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0342573493803027"/>
          <c:y val="2.9301765361521594E-2"/>
          <c:w val="0.14588300181156172"/>
          <c:h val="0.1697069715600618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Daily_2021!$K$4:$K$368</c:f>
              <c:numCache>
                <c:formatCode>0.0</c:formatCode>
                <c:ptCount val="365"/>
                <c:pt idx="0">
                  <c:v>22.518000000000001</c:v>
                </c:pt>
                <c:pt idx="1">
                  <c:v>21.349</c:v>
                </c:pt>
                <c:pt idx="2">
                  <c:v>19.806999999999999</c:v>
                </c:pt>
                <c:pt idx="3">
                  <c:v>21.596</c:v>
                </c:pt>
                <c:pt idx="4">
                  <c:v>23.213999999999999</c:v>
                </c:pt>
                <c:pt idx="5">
                  <c:v>21.741</c:v>
                </c:pt>
                <c:pt idx="6">
                  <c:v>21.899000000000001</c:v>
                </c:pt>
                <c:pt idx="7">
                  <c:v>21.663</c:v>
                </c:pt>
                <c:pt idx="8">
                  <c:v>10.753</c:v>
                </c:pt>
                <c:pt idx="9">
                  <c:v>9.4369999999999994</c:v>
                </c:pt>
                <c:pt idx="10">
                  <c:v>15.727</c:v>
                </c:pt>
                <c:pt idx="11">
                  <c:v>18.619</c:v>
                </c:pt>
                <c:pt idx="12">
                  <c:v>19.434999999999999</c:v>
                </c:pt>
                <c:pt idx="13">
                  <c:v>15.289</c:v>
                </c:pt>
                <c:pt idx="14">
                  <c:v>16.907</c:v>
                </c:pt>
                <c:pt idx="15">
                  <c:v>15.249000000000001</c:v>
                </c:pt>
                <c:pt idx="16">
                  <c:v>21.87</c:v>
                </c:pt>
                <c:pt idx="17">
                  <c:v>23.792999999999999</c:v>
                </c:pt>
                <c:pt idx="18">
                  <c:v>22.417999999999999</c:v>
                </c:pt>
                <c:pt idx="19">
                  <c:v>22.645</c:v>
                </c:pt>
                <c:pt idx="20">
                  <c:v>23.015000000000001</c:v>
                </c:pt>
                <c:pt idx="21">
                  <c:v>23.273</c:v>
                </c:pt>
                <c:pt idx="22">
                  <c:v>14.329000000000001</c:v>
                </c:pt>
                <c:pt idx="23">
                  <c:v>20.559000000000001</c:v>
                </c:pt>
                <c:pt idx="24">
                  <c:v>22.619</c:v>
                </c:pt>
                <c:pt idx="25">
                  <c:v>21.513000000000002</c:v>
                </c:pt>
                <c:pt idx="26">
                  <c:v>20.413</c:v>
                </c:pt>
                <c:pt idx="27">
                  <c:v>22.305</c:v>
                </c:pt>
                <c:pt idx="28">
                  <c:v>16.457000000000001</c:v>
                </c:pt>
                <c:pt idx="29">
                  <c:v>24.228000000000002</c:v>
                </c:pt>
                <c:pt idx="30">
                  <c:v>22.728999999999999</c:v>
                </c:pt>
                <c:pt idx="31">
                  <c:v>21.893000000000001</c:v>
                </c:pt>
                <c:pt idx="32">
                  <c:v>19.547000000000001</c:v>
                </c:pt>
                <c:pt idx="33">
                  <c:v>22.308</c:v>
                </c:pt>
                <c:pt idx="34">
                  <c:v>21.396999999999998</c:v>
                </c:pt>
                <c:pt idx="35">
                  <c:v>17.577999999999999</c:v>
                </c:pt>
                <c:pt idx="36">
                  <c:v>16.248999999999999</c:v>
                </c:pt>
                <c:pt idx="37">
                  <c:v>23.715</c:v>
                </c:pt>
                <c:pt idx="38">
                  <c:v>15.381</c:v>
                </c:pt>
                <c:pt idx="39">
                  <c:v>23.931999999999999</c:v>
                </c:pt>
                <c:pt idx="40">
                  <c:v>9.5229999999999997</c:v>
                </c:pt>
                <c:pt idx="41">
                  <c:v>23.425000000000001</c:v>
                </c:pt>
                <c:pt idx="42">
                  <c:v>23.152999999999999</c:v>
                </c:pt>
                <c:pt idx="43">
                  <c:v>25.196000000000002</c:v>
                </c:pt>
                <c:pt idx="44">
                  <c:v>24.167000000000002</c:v>
                </c:pt>
                <c:pt idx="45">
                  <c:v>13.337999999999999</c:v>
                </c:pt>
                <c:pt idx="46">
                  <c:v>22.285</c:v>
                </c:pt>
                <c:pt idx="47">
                  <c:v>23.876999999999999</c:v>
                </c:pt>
                <c:pt idx="48">
                  <c:v>24.25</c:v>
                </c:pt>
                <c:pt idx="49">
                  <c:v>20.524999999999999</c:v>
                </c:pt>
                <c:pt idx="50">
                  <c:v>23.344000000000001</c:v>
                </c:pt>
                <c:pt idx="51">
                  <c:v>25.013000000000002</c:v>
                </c:pt>
                <c:pt idx="52">
                  <c:v>24.893999999999998</c:v>
                </c:pt>
                <c:pt idx="53">
                  <c:v>24.98</c:v>
                </c:pt>
                <c:pt idx="54">
                  <c:v>22.832999999999998</c:v>
                </c:pt>
                <c:pt idx="55">
                  <c:v>21.24</c:v>
                </c:pt>
                <c:pt idx="56">
                  <c:v>24.117999999999999</c:v>
                </c:pt>
                <c:pt idx="57">
                  <c:v>20.11</c:v>
                </c:pt>
                <c:pt idx="58">
                  <c:v>25.637</c:v>
                </c:pt>
                <c:pt idx="59">
                  <c:v>25.943999999999999</c:v>
                </c:pt>
                <c:pt idx="60">
                  <c:v>25.88</c:v>
                </c:pt>
                <c:pt idx="61">
                  <c:v>25.562999999999999</c:v>
                </c:pt>
                <c:pt idx="62">
                  <c:v>26.718</c:v>
                </c:pt>
                <c:pt idx="63">
                  <c:v>27.257000000000001</c:v>
                </c:pt>
                <c:pt idx="64">
                  <c:v>23.849</c:v>
                </c:pt>
                <c:pt idx="65">
                  <c:v>13.930999999999999</c:v>
                </c:pt>
                <c:pt idx="66">
                  <c:v>10.574999999999999</c:v>
                </c:pt>
                <c:pt idx="67">
                  <c:v>19.64</c:v>
                </c:pt>
                <c:pt idx="68">
                  <c:v>24.143999999999998</c:v>
                </c:pt>
                <c:pt idx="69">
                  <c:v>26.300999999999998</c:v>
                </c:pt>
                <c:pt idx="70">
                  <c:v>24.626999999999999</c:v>
                </c:pt>
                <c:pt idx="71">
                  <c:v>26.797000000000001</c:v>
                </c:pt>
                <c:pt idx="72">
                  <c:v>26.346</c:v>
                </c:pt>
                <c:pt idx="73">
                  <c:v>25.69</c:v>
                </c:pt>
                <c:pt idx="74">
                  <c:v>23.445</c:v>
                </c:pt>
                <c:pt idx="75">
                  <c:v>21.437999999999999</c:v>
                </c:pt>
                <c:pt idx="76">
                  <c:v>21.181999999999999</c:v>
                </c:pt>
                <c:pt idx="77">
                  <c:v>5.0410000000000004</c:v>
                </c:pt>
                <c:pt idx="78">
                  <c:v>26.210999999999999</c:v>
                </c:pt>
                <c:pt idx="79">
                  <c:v>25.786999999999999</c:v>
                </c:pt>
                <c:pt idx="80">
                  <c:v>27.83</c:v>
                </c:pt>
                <c:pt idx="81">
                  <c:v>27.469000000000001</c:v>
                </c:pt>
                <c:pt idx="82">
                  <c:v>27.536999999999999</c:v>
                </c:pt>
                <c:pt idx="83">
                  <c:v>27.02</c:v>
                </c:pt>
                <c:pt idx="84">
                  <c:v>21.411000000000001</c:v>
                </c:pt>
                <c:pt idx="85">
                  <c:v>25.992000000000001</c:v>
                </c:pt>
                <c:pt idx="86">
                  <c:v>27.63</c:v>
                </c:pt>
                <c:pt idx="87">
                  <c:v>25.501000000000001</c:v>
                </c:pt>
                <c:pt idx="88">
                  <c:v>20.454999999999998</c:v>
                </c:pt>
                <c:pt idx="89">
                  <c:v>26.120999999999999</c:v>
                </c:pt>
                <c:pt idx="90">
                  <c:v>21.390999999999998</c:v>
                </c:pt>
                <c:pt idx="91">
                  <c:v>13.442</c:v>
                </c:pt>
                <c:pt idx="92">
                  <c:v>22.728999999999999</c:v>
                </c:pt>
                <c:pt idx="93">
                  <c:v>19.408999999999999</c:v>
                </c:pt>
                <c:pt idx="94">
                  <c:v>21.172999999999998</c:v>
                </c:pt>
                <c:pt idx="95">
                  <c:v>15.106</c:v>
                </c:pt>
                <c:pt idx="96">
                  <c:v>15.368</c:v>
                </c:pt>
                <c:pt idx="97">
                  <c:v>13.574999999999999</c:v>
                </c:pt>
                <c:pt idx="98">
                  <c:v>12.385999999999999</c:v>
                </c:pt>
                <c:pt idx="99">
                  <c:v>20.823</c:v>
                </c:pt>
                <c:pt idx="100">
                  <c:v>25.116</c:v>
                </c:pt>
                <c:pt idx="101">
                  <c:v>23.620999999999999</c:v>
                </c:pt>
                <c:pt idx="102">
                  <c:v>14.71</c:v>
                </c:pt>
                <c:pt idx="103">
                  <c:v>16.192</c:v>
                </c:pt>
                <c:pt idx="104">
                  <c:v>7.6079999999999997</c:v>
                </c:pt>
                <c:pt idx="105">
                  <c:v>10.526999999999999</c:v>
                </c:pt>
                <c:pt idx="106">
                  <c:v>9.8420000000000005</c:v>
                </c:pt>
                <c:pt idx="107">
                  <c:v>17.306000000000001</c:v>
                </c:pt>
                <c:pt idx="108">
                  <c:v>23.038</c:v>
                </c:pt>
                <c:pt idx="109">
                  <c:v>26.356000000000002</c:v>
                </c:pt>
                <c:pt idx="110">
                  <c:v>25.896999999999998</c:v>
                </c:pt>
                <c:pt idx="111">
                  <c:v>23.222999999999999</c:v>
                </c:pt>
                <c:pt idx="112">
                  <c:v>18.039000000000001</c:v>
                </c:pt>
                <c:pt idx="113">
                  <c:v>21.780999999999999</c:v>
                </c:pt>
                <c:pt idx="114">
                  <c:v>26.338000000000001</c:v>
                </c:pt>
                <c:pt idx="115">
                  <c:v>24.196999999999999</c:v>
                </c:pt>
                <c:pt idx="116">
                  <c:v>25.268999999999998</c:v>
                </c:pt>
                <c:pt idx="117">
                  <c:v>25.036999999999999</c:v>
                </c:pt>
                <c:pt idx="118">
                  <c:v>25.596</c:v>
                </c:pt>
                <c:pt idx="119">
                  <c:v>15.063000000000001</c:v>
                </c:pt>
                <c:pt idx="120">
                  <c:v>12.284000000000001</c:v>
                </c:pt>
                <c:pt idx="121">
                  <c:v>20.024000000000001</c:v>
                </c:pt>
                <c:pt idx="122">
                  <c:v>18.693000000000001</c:v>
                </c:pt>
                <c:pt idx="123">
                  <c:v>18.370999999999999</c:v>
                </c:pt>
                <c:pt idx="124">
                  <c:v>18.843</c:v>
                </c:pt>
                <c:pt idx="125">
                  <c:v>4.4969999999999999</c:v>
                </c:pt>
                <c:pt idx="126">
                  <c:v>8.7710000000000008</c:v>
                </c:pt>
                <c:pt idx="127">
                  <c:v>23.268000000000001</c:v>
                </c:pt>
                <c:pt idx="128">
                  <c:v>11.013999999999999</c:v>
                </c:pt>
                <c:pt idx="129">
                  <c:v>12.121</c:v>
                </c:pt>
                <c:pt idx="130">
                  <c:v>15.663</c:v>
                </c:pt>
                <c:pt idx="131">
                  <c:v>15.371</c:v>
                </c:pt>
                <c:pt idx="132">
                  <c:v>14.744</c:v>
                </c:pt>
                <c:pt idx="133">
                  <c:v>19.616</c:v>
                </c:pt>
                <c:pt idx="134">
                  <c:v>19.393000000000001</c:v>
                </c:pt>
                <c:pt idx="135">
                  <c:v>18.541</c:v>
                </c:pt>
                <c:pt idx="136">
                  <c:v>22.788</c:v>
                </c:pt>
                <c:pt idx="137">
                  <c:v>14.821</c:v>
                </c:pt>
                <c:pt idx="138">
                  <c:v>21.67</c:v>
                </c:pt>
                <c:pt idx="139">
                  <c:v>24.027999999999999</c:v>
                </c:pt>
                <c:pt idx="140">
                  <c:v>25.148</c:v>
                </c:pt>
                <c:pt idx="141">
                  <c:v>18</c:v>
                </c:pt>
                <c:pt idx="142">
                  <c:v>6.7469999999999999</c:v>
                </c:pt>
                <c:pt idx="143">
                  <c:v>7.2409999999999997</c:v>
                </c:pt>
                <c:pt idx="144">
                  <c:v>10.736000000000001</c:v>
                </c:pt>
                <c:pt idx="145">
                  <c:v>5.4390000000000001</c:v>
                </c:pt>
                <c:pt idx="146">
                  <c:v>16.803999999999998</c:v>
                </c:pt>
                <c:pt idx="147">
                  <c:v>10.194000000000001</c:v>
                </c:pt>
                <c:pt idx="148">
                  <c:v>18.213000000000001</c:v>
                </c:pt>
                <c:pt idx="149">
                  <c:v>20.088999999999999</c:v>
                </c:pt>
                <c:pt idx="150">
                  <c:v>15.119</c:v>
                </c:pt>
                <c:pt idx="151">
                  <c:v>24.497</c:v>
                </c:pt>
                <c:pt idx="152">
                  <c:v>7.2830000000000004</c:v>
                </c:pt>
                <c:pt idx="153">
                  <c:v>7.0359999999999996</c:v>
                </c:pt>
                <c:pt idx="154">
                  <c:v>18.547999999999998</c:v>
                </c:pt>
                <c:pt idx="155">
                  <c:v>22.829000000000001</c:v>
                </c:pt>
                <c:pt idx="156">
                  <c:v>11.901</c:v>
                </c:pt>
                <c:pt idx="157">
                  <c:v>14.971</c:v>
                </c:pt>
                <c:pt idx="158">
                  <c:v>12.983000000000001</c:v>
                </c:pt>
                <c:pt idx="159">
                  <c:v>13.94</c:v>
                </c:pt>
                <c:pt idx="160">
                  <c:v>19.016999999999999</c:v>
                </c:pt>
                <c:pt idx="161">
                  <c:v>20.849</c:v>
                </c:pt>
                <c:pt idx="162">
                  <c:v>23.484999999999999</c:v>
                </c:pt>
                <c:pt idx="163">
                  <c:v>23.991</c:v>
                </c:pt>
                <c:pt idx="164">
                  <c:v>17.881</c:v>
                </c:pt>
                <c:pt idx="165">
                  <c:v>13.065</c:v>
                </c:pt>
                <c:pt idx="166">
                  <c:v>22.942</c:v>
                </c:pt>
                <c:pt idx="167">
                  <c:v>11.359</c:v>
                </c:pt>
                <c:pt idx="168">
                  <c:v>9.5839999999999996</c:v>
                </c:pt>
                <c:pt idx="169">
                  <c:v>16.797999999999998</c:v>
                </c:pt>
                <c:pt idx="170">
                  <c:v>11.137</c:v>
                </c:pt>
                <c:pt idx="171">
                  <c:v>8.5350000000000001</c:v>
                </c:pt>
                <c:pt idx="230">
                  <c:v>12.273999999999999</c:v>
                </c:pt>
                <c:pt idx="231">
                  <c:v>9.0909999999999993</c:v>
                </c:pt>
                <c:pt idx="232">
                  <c:v>19.745999999999999</c:v>
                </c:pt>
                <c:pt idx="233">
                  <c:v>12.039</c:v>
                </c:pt>
                <c:pt idx="234">
                  <c:v>22.542999999999999</c:v>
                </c:pt>
                <c:pt idx="235">
                  <c:v>13.333</c:v>
                </c:pt>
                <c:pt idx="236">
                  <c:v>12.632</c:v>
                </c:pt>
                <c:pt idx="237">
                  <c:v>17.594999999999999</c:v>
                </c:pt>
                <c:pt idx="238">
                  <c:v>17.625</c:v>
                </c:pt>
                <c:pt idx="239">
                  <c:v>19.972999999999999</c:v>
                </c:pt>
                <c:pt idx="240">
                  <c:v>8.8330000000000002</c:v>
                </c:pt>
                <c:pt idx="241">
                  <c:v>14.132999999999999</c:v>
                </c:pt>
                <c:pt idx="242">
                  <c:v>7.0289999999999999</c:v>
                </c:pt>
                <c:pt idx="243">
                  <c:v>22.238</c:v>
                </c:pt>
                <c:pt idx="244">
                  <c:v>18.791</c:v>
                </c:pt>
                <c:pt idx="245">
                  <c:v>15.787000000000001</c:v>
                </c:pt>
                <c:pt idx="246">
                  <c:v>11.901</c:v>
                </c:pt>
                <c:pt idx="247">
                  <c:v>19.27</c:v>
                </c:pt>
                <c:pt idx="248">
                  <c:v>11.943</c:v>
                </c:pt>
                <c:pt idx="249">
                  <c:v>13.89</c:v>
                </c:pt>
                <c:pt idx="250">
                  <c:v>17.311</c:v>
                </c:pt>
                <c:pt idx="251">
                  <c:v>18.425999999999998</c:v>
                </c:pt>
                <c:pt idx="252">
                  <c:v>16.077000000000002</c:v>
                </c:pt>
                <c:pt idx="253">
                  <c:v>21.169</c:v>
                </c:pt>
                <c:pt idx="254">
                  <c:v>10.192</c:v>
                </c:pt>
                <c:pt idx="255">
                  <c:v>13.67</c:v>
                </c:pt>
                <c:pt idx="256">
                  <c:v>25.986000000000001</c:v>
                </c:pt>
                <c:pt idx="257">
                  <c:v>7.18</c:v>
                </c:pt>
                <c:pt idx="258">
                  <c:v>24.79</c:v>
                </c:pt>
                <c:pt idx="259">
                  <c:v>19.195</c:v>
                </c:pt>
                <c:pt idx="260">
                  <c:v>17.126999999999999</c:v>
                </c:pt>
                <c:pt idx="261">
                  <c:v>11.304</c:v>
                </c:pt>
                <c:pt idx="262">
                  <c:v>18.396000000000001</c:v>
                </c:pt>
                <c:pt idx="263">
                  <c:v>15.64</c:v>
                </c:pt>
                <c:pt idx="264">
                  <c:v>5.7830000000000004</c:v>
                </c:pt>
                <c:pt idx="265">
                  <c:v>15.51</c:v>
                </c:pt>
                <c:pt idx="266">
                  <c:v>4.827</c:v>
                </c:pt>
                <c:pt idx="267">
                  <c:v>22.535</c:v>
                </c:pt>
                <c:pt idx="268">
                  <c:v>14.718</c:v>
                </c:pt>
                <c:pt idx="269">
                  <c:v>9.4529999999999994</c:v>
                </c:pt>
                <c:pt idx="270">
                  <c:v>5.6680000000000001</c:v>
                </c:pt>
                <c:pt idx="271">
                  <c:v>14.276999999999999</c:v>
                </c:pt>
                <c:pt idx="272">
                  <c:v>21.420999999999999</c:v>
                </c:pt>
                <c:pt idx="273">
                  <c:v>19.709</c:v>
                </c:pt>
                <c:pt idx="274">
                  <c:v>24.870999999999999</c:v>
                </c:pt>
                <c:pt idx="275">
                  <c:v>13.342000000000001</c:v>
                </c:pt>
                <c:pt idx="276">
                  <c:v>23.137</c:v>
                </c:pt>
                <c:pt idx="277">
                  <c:v>16.422999999999998</c:v>
                </c:pt>
                <c:pt idx="278">
                  <c:v>11.662000000000001</c:v>
                </c:pt>
                <c:pt idx="279">
                  <c:v>14.103999999999999</c:v>
                </c:pt>
                <c:pt idx="280">
                  <c:v>13.034000000000001</c:v>
                </c:pt>
                <c:pt idx="281">
                  <c:v>20.768999999999998</c:v>
                </c:pt>
                <c:pt idx="282">
                  <c:v>10.406000000000001</c:v>
                </c:pt>
                <c:pt idx="283">
                  <c:v>17.016999999999999</c:v>
                </c:pt>
                <c:pt idx="284">
                  <c:v>10.041</c:v>
                </c:pt>
                <c:pt idx="285">
                  <c:v>14.906000000000001</c:v>
                </c:pt>
                <c:pt idx="286">
                  <c:v>17.966000000000001</c:v>
                </c:pt>
                <c:pt idx="287">
                  <c:v>19.207999999999998</c:v>
                </c:pt>
                <c:pt idx="288">
                  <c:v>11.74</c:v>
                </c:pt>
                <c:pt idx="289">
                  <c:v>18.277000000000001</c:v>
                </c:pt>
                <c:pt idx="290">
                  <c:v>7.819</c:v>
                </c:pt>
                <c:pt idx="291">
                  <c:v>20.856000000000002</c:v>
                </c:pt>
                <c:pt idx="292">
                  <c:v>16.425999999999998</c:v>
                </c:pt>
                <c:pt idx="293">
                  <c:v>18.27</c:v>
                </c:pt>
                <c:pt idx="294">
                  <c:v>10.826000000000001</c:v>
                </c:pt>
                <c:pt idx="295">
                  <c:v>16.718</c:v>
                </c:pt>
                <c:pt idx="296">
                  <c:v>18.353000000000002</c:v>
                </c:pt>
                <c:pt idx="297">
                  <c:v>22.271000000000001</c:v>
                </c:pt>
                <c:pt idx="298">
                  <c:v>8.2490000000000006</c:v>
                </c:pt>
                <c:pt idx="299">
                  <c:v>18.395</c:v>
                </c:pt>
                <c:pt idx="300">
                  <c:v>16.032</c:v>
                </c:pt>
                <c:pt idx="301">
                  <c:v>21.986000000000001</c:v>
                </c:pt>
                <c:pt idx="302">
                  <c:v>22.053999999999998</c:v>
                </c:pt>
                <c:pt idx="303">
                  <c:v>3.903</c:v>
                </c:pt>
                <c:pt idx="304">
                  <c:v>6.0730000000000004</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0.41004878661237953"/>
          <c:y val="5.0228310502283102E-2"/>
        </c:manualLayout>
      </c:layout>
      <c:overlay val="1"/>
    </c:title>
    <c:autoTitleDeleted val="0"/>
    <c:plotArea>
      <c:layout>
        <c:manualLayout>
          <c:layoutTarget val="inner"/>
          <c:xMode val="edge"/>
          <c:yMode val="edge"/>
          <c:x val="5.9914546971951088E-2"/>
          <c:y val="9.6358537374608991E-2"/>
          <c:w val="0.92747559780833844"/>
          <c:h val="0.68836011936864061"/>
        </c:manualLayout>
      </c:layout>
      <c:scatterChart>
        <c:scatterStyle val="lineMarker"/>
        <c:varyColors val="0"/>
        <c:ser>
          <c:idx val="0"/>
          <c:order val="0"/>
          <c:tx>
            <c:v>Water Temperature</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Daily_2021!$M$4:$M$368</c:f>
              <c:numCache>
                <c:formatCode>0.0</c:formatCode>
                <c:ptCount val="365"/>
                <c:pt idx="0">
                  <c:v>28.228999999999999</c:v>
                </c:pt>
                <c:pt idx="1">
                  <c:v>28.228000000000002</c:v>
                </c:pt>
                <c:pt idx="2">
                  <c:v>28.294</c:v>
                </c:pt>
                <c:pt idx="3">
                  <c:v>28.234999999999999</c:v>
                </c:pt>
                <c:pt idx="4">
                  <c:v>28.167999999999999</c:v>
                </c:pt>
                <c:pt idx="5">
                  <c:v>28.242999999999999</c:v>
                </c:pt>
                <c:pt idx="6">
                  <c:v>28.687999999999999</c:v>
                </c:pt>
                <c:pt idx="7">
                  <c:v>28.69</c:v>
                </c:pt>
                <c:pt idx="8">
                  <c:v>28.245000000000001</c:v>
                </c:pt>
                <c:pt idx="9">
                  <c:v>28.274999999999999</c:v>
                </c:pt>
                <c:pt idx="10">
                  <c:v>28.311</c:v>
                </c:pt>
                <c:pt idx="11">
                  <c:v>28.331</c:v>
                </c:pt>
                <c:pt idx="12">
                  <c:v>28.350999999999999</c:v>
                </c:pt>
                <c:pt idx="13">
                  <c:v>28.283000000000001</c:v>
                </c:pt>
                <c:pt idx="14">
                  <c:v>28.222999999999999</c:v>
                </c:pt>
                <c:pt idx="15">
                  <c:v>28.143999999999998</c:v>
                </c:pt>
                <c:pt idx="16">
                  <c:v>28.251999999999999</c:v>
                </c:pt>
                <c:pt idx="17">
                  <c:v>28.454999999999998</c:v>
                </c:pt>
                <c:pt idx="18">
                  <c:v>28.346</c:v>
                </c:pt>
                <c:pt idx="19">
                  <c:v>28.24</c:v>
                </c:pt>
                <c:pt idx="20">
                  <c:v>28.173999999999999</c:v>
                </c:pt>
                <c:pt idx="21">
                  <c:v>28.183</c:v>
                </c:pt>
                <c:pt idx="22">
                  <c:v>28.164999999999999</c:v>
                </c:pt>
                <c:pt idx="23">
                  <c:v>28.126000000000001</c:v>
                </c:pt>
                <c:pt idx="24">
                  <c:v>28.155999999999999</c:v>
                </c:pt>
                <c:pt idx="25">
                  <c:v>28.161999999999999</c:v>
                </c:pt>
                <c:pt idx="26">
                  <c:v>28.231000000000002</c:v>
                </c:pt>
                <c:pt idx="27">
                  <c:v>28.169</c:v>
                </c:pt>
                <c:pt idx="28">
                  <c:v>27.943000000000001</c:v>
                </c:pt>
                <c:pt idx="29">
                  <c:v>27.838999999999999</c:v>
                </c:pt>
                <c:pt idx="30">
                  <c:v>27.902000000000001</c:v>
                </c:pt>
                <c:pt idx="31">
                  <c:v>28.045000000000002</c:v>
                </c:pt>
                <c:pt idx="32">
                  <c:v>28.289000000000001</c:v>
                </c:pt>
                <c:pt idx="33">
                  <c:v>28.28</c:v>
                </c:pt>
                <c:pt idx="34">
                  <c:v>28.265999999999998</c:v>
                </c:pt>
                <c:pt idx="35">
                  <c:v>28.396000000000001</c:v>
                </c:pt>
                <c:pt idx="36">
                  <c:v>28.356999999999999</c:v>
                </c:pt>
                <c:pt idx="37">
                  <c:v>28.277999999999999</c:v>
                </c:pt>
                <c:pt idx="38">
                  <c:v>28.16</c:v>
                </c:pt>
                <c:pt idx="39">
                  <c:v>28.138000000000002</c:v>
                </c:pt>
                <c:pt idx="40">
                  <c:v>27.954000000000001</c:v>
                </c:pt>
                <c:pt idx="41">
                  <c:v>28.032</c:v>
                </c:pt>
                <c:pt idx="42">
                  <c:v>28.132000000000001</c:v>
                </c:pt>
                <c:pt idx="43">
                  <c:v>28.495000000000001</c:v>
                </c:pt>
                <c:pt idx="44">
                  <c:v>28.934999999999999</c:v>
                </c:pt>
                <c:pt idx="45">
                  <c:v>28.922000000000001</c:v>
                </c:pt>
                <c:pt idx="46">
                  <c:v>29.018000000000001</c:v>
                </c:pt>
                <c:pt idx="47">
                  <c:v>29.048999999999999</c:v>
                </c:pt>
                <c:pt idx="48">
                  <c:v>29.170999999999999</c:v>
                </c:pt>
                <c:pt idx="49">
                  <c:v>29.14</c:v>
                </c:pt>
                <c:pt idx="50">
                  <c:v>28.928999999999998</c:v>
                </c:pt>
                <c:pt idx="51">
                  <c:v>28.806999999999999</c:v>
                </c:pt>
                <c:pt idx="52">
                  <c:v>28.567</c:v>
                </c:pt>
                <c:pt idx="53">
                  <c:v>28.501000000000001</c:v>
                </c:pt>
                <c:pt idx="54">
                  <c:v>28.466999999999999</c:v>
                </c:pt>
                <c:pt idx="55">
                  <c:v>28.431000000000001</c:v>
                </c:pt>
                <c:pt idx="56">
                  <c:v>28.393000000000001</c:v>
                </c:pt>
                <c:pt idx="57">
                  <c:v>28.315000000000001</c:v>
                </c:pt>
                <c:pt idx="58">
                  <c:v>28.239000000000001</c:v>
                </c:pt>
                <c:pt idx="59">
                  <c:v>28.216000000000001</c:v>
                </c:pt>
                <c:pt idx="60">
                  <c:v>28.266999999999999</c:v>
                </c:pt>
                <c:pt idx="61">
                  <c:v>28.324000000000002</c:v>
                </c:pt>
                <c:pt idx="62">
                  <c:v>28.533999999999999</c:v>
                </c:pt>
                <c:pt idx="63">
                  <c:v>28.628</c:v>
                </c:pt>
                <c:pt idx="64">
                  <c:v>28.471</c:v>
                </c:pt>
                <c:pt idx="65">
                  <c:v>28.106000000000002</c:v>
                </c:pt>
                <c:pt idx="66">
                  <c:v>27.818000000000001</c:v>
                </c:pt>
                <c:pt idx="67">
                  <c:v>27.896999999999998</c:v>
                </c:pt>
                <c:pt idx="68">
                  <c:v>27.779</c:v>
                </c:pt>
                <c:pt idx="69">
                  <c:v>27.946000000000002</c:v>
                </c:pt>
                <c:pt idx="70">
                  <c:v>28.064</c:v>
                </c:pt>
                <c:pt idx="71">
                  <c:v>28.210999999999999</c:v>
                </c:pt>
                <c:pt idx="72">
                  <c:v>28.402999999999999</c:v>
                </c:pt>
                <c:pt idx="73">
                  <c:v>28.524999999999999</c:v>
                </c:pt>
                <c:pt idx="74">
                  <c:v>28.594999999999999</c:v>
                </c:pt>
                <c:pt idx="75">
                  <c:v>28.802</c:v>
                </c:pt>
                <c:pt idx="76">
                  <c:v>28.905000000000001</c:v>
                </c:pt>
                <c:pt idx="77">
                  <c:v>28.448</c:v>
                </c:pt>
                <c:pt idx="78">
                  <c:v>28.558</c:v>
                </c:pt>
                <c:pt idx="79">
                  <c:v>28.565999999999999</c:v>
                </c:pt>
                <c:pt idx="80">
                  <c:v>28.763999999999999</c:v>
                </c:pt>
                <c:pt idx="81">
                  <c:v>28.95</c:v>
                </c:pt>
                <c:pt idx="82">
                  <c:v>28.795000000000002</c:v>
                </c:pt>
                <c:pt idx="83">
                  <c:v>28.952000000000002</c:v>
                </c:pt>
                <c:pt idx="84">
                  <c:v>28.826000000000001</c:v>
                </c:pt>
                <c:pt idx="85">
                  <c:v>28.693000000000001</c:v>
                </c:pt>
                <c:pt idx="86">
                  <c:v>28.626000000000001</c:v>
                </c:pt>
                <c:pt idx="87">
                  <c:v>28.602</c:v>
                </c:pt>
                <c:pt idx="88">
                  <c:v>28.69</c:v>
                </c:pt>
                <c:pt idx="89">
                  <c:v>28.739000000000001</c:v>
                </c:pt>
                <c:pt idx="90">
                  <c:v>28.76</c:v>
                </c:pt>
                <c:pt idx="91">
                  <c:v>28.574000000000002</c:v>
                </c:pt>
                <c:pt idx="92">
                  <c:v>28.893000000000001</c:v>
                </c:pt>
                <c:pt idx="93">
                  <c:v>28.649000000000001</c:v>
                </c:pt>
                <c:pt idx="94">
                  <c:v>28.617999999999999</c:v>
                </c:pt>
                <c:pt idx="95">
                  <c:v>28.486000000000001</c:v>
                </c:pt>
                <c:pt idx="96">
                  <c:v>28.584</c:v>
                </c:pt>
                <c:pt idx="97">
                  <c:v>28.628</c:v>
                </c:pt>
                <c:pt idx="98">
                  <c:v>28.379000000000001</c:v>
                </c:pt>
                <c:pt idx="99">
                  <c:v>29.073</c:v>
                </c:pt>
                <c:pt idx="100">
                  <c:v>29.413</c:v>
                </c:pt>
                <c:pt idx="101">
                  <c:v>29.707000000000001</c:v>
                </c:pt>
                <c:pt idx="102">
                  <c:v>29.518999999999998</c:v>
                </c:pt>
                <c:pt idx="103">
                  <c:v>29.271000000000001</c:v>
                </c:pt>
                <c:pt idx="104">
                  <c:v>28.972999999999999</c:v>
                </c:pt>
                <c:pt idx="105">
                  <c:v>28.864000000000001</c:v>
                </c:pt>
                <c:pt idx="106">
                  <c:v>28.603000000000002</c:v>
                </c:pt>
                <c:pt idx="107">
                  <c:v>28.762</c:v>
                </c:pt>
                <c:pt idx="108">
                  <c:v>29.25</c:v>
                </c:pt>
                <c:pt idx="109">
                  <c:v>29.68</c:v>
                </c:pt>
                <c:pt idx="110">
                  <c:v>29.704999999999998</c:v>
                </c:pt>
                <c:pt idx="111">
                  <c:v>29.47</c:v>
                </c:pt>
                <c:pt idx="112">
                  <c:v>29.257999999999999</c:v>
                </c:pt>
                <c:pt idx="113">
                  <c:v>29.134</c:v>
                </c:pt>
                <c:pt idx="114">
                  <c:v>29.289000000000001</c:v>
                </c:pt>
                <c:pt idx="115">
                  <c:v>29.256</c:v>
                </c:pt>
                <c:pt idx="116">
                  <c:v>29.225000000000001</c:v>
                </c:pt>
                <c:pt idx="117">
                  <c:v>29.553999999999998</c:v>
                </c:pt>
                <c:pt idx="118">
                  <c:v>29.850999999999999</c:v>
                </c:pt>
                <c:pt idx="119">
                  <c:v>29.817</c:v>
                </c:pt>
                <c:pt idx="120">
                  <c:v>29.395</c:v>
                </c:pt>
                <c:pt idx="121">
                  <c:v>29.605</c:v>
                </c:pt>
                <c:pt idx="122">
                  <c:v>29.92</c:v>
                </c:pt>
                <c:pt idx="123">
                  <c:v>29.638000000000002</c:v>
                </c:pt>
                <c:pt idx="124">
                  <c:v>29.738</c:v>
                </c:pt>
                <c:pt idx="125">
                  <c:v>29.324999999999999</c:v>
                </c:pt>
                <c:pt idx="126">
                  <c:v>28.949000000000002</c:v>
                </c:pt>
                <c:pt idx="127">
                  <c:v>29.047999999999998</c:v>
                </c:pt>
                <c:pt idx="128">
                  <c:v>29.102</c:v>
                </c:pt>
                <c:pt idx="129">
                  <c:v>29.065000000000001</c:v>
                </c:pt>
                <c:pt idx="130">
                  <c:v>29.061</c:v>
                </c:pt>
                <c:pt idx="131">
                  <c:v>29.17</c:v>
                </c:pt>
                <c:pt idx="132">
                  <c:v>29.228999999999999</c:v>
                </c:pt>
                <c:pt idx="133">
                  <c:v>29.359000000000002</c:v>
                </c:pt>
                <c:pt idx="134">
                  <c:v>29.213000000000001</c:v>
                </c:pt>
                <c:pt idx="135">
                  <c:v>29.367999999999999</c:v>
                </c:pt>
                <c:pt idx="136">
                  <c:v>29.646999999999998</c:v>
                </c:pt>
                <c:pt idx="137">
                  <c:v>29.326000000000001</c:v>
                </c:pt>
                <c:pt idx="138">
                  <c:v>29.539000000000001</c:v>
                </c:pt>
                <c:pt idx="139">
                  <c:v>30.006</c:v>
                </c:pt>
                <c:pt idx="140">
                  <c:v>30.128</c:v>
                </c:pt>
                <c:pt idx="141">
                  <c:v>29.965</c:v>
                </c:pt>
                <c:pt idx="142">
                  <c:v>29.495000000000001</c:v>
                </c:pt>
                <c:pt idx="143">
                  <c:v>29.202000000000002</c:v>
                </c:pt>
                <c:pt idx="144">
                  <c:v>29.129000000000001</c:v>
                </c:pt>
                <c:pt idx="145">
                  <c:v>28.997</c:v>
                </c:pt>
                <c:pt idx="146">
                  <c:v>29.193999999999999</c:v>
                </c:pt>
                <c:pt idx="147">
                  <c:v>29.22</c:v>
                </c:pt>
                <c:pt idx="148">
                  <c:v>29.390999999999998</c:v>
                </c:pt>
                <c:pt idx="149">
                  <c:v>29.667000000000002</c:v>
                </c:pt>
                <c:pt idx="150">
                  <c:v>29.440999999999999</c:v>
                </c:pt>
                <c:pt idx="151">
                  <c:v>29.629000000000001</c:v>
                </c:pt>
                <c:pt idx="152">
                  <c:v>29.004000000000001</c:v>
                </c:pt>
                <c:pt idx="153">
                  <c:v>28.952999999999999</c:v>
                </c:pt>
                <c:pt idx="154">
                  <c:v>29.152000000000001</c:v>
                </c:pt>
                <c:pt idx="155">
                  <c:v>29.661999999999999</c:v>
                </c:pt>
                <c:pt idx="156">
                  <c:v>29.38</c:v>
                </c:pt>
                <c:pt idx="157">
                  <c:v>29.282</c:v>
                </c:pt>
                <c:pt idx="158">
                  <c:v>28.997</c:v>
                </c:pt>
                <c:pt idx="159">
                  <c:v>29.292999999999999</c:v>
                </c:pt>
                <c:pt idx="160">
                  <c:v>29.437000000000001</c:v>
                </c:pt>
                <c:pt idx="161">
                  <c:v>29.824000000000002</c:v>
                </c:pt>
                <c:pt idx="162">
                  <c:v>30.088999999999999</c:v>
                </c:pt>
                <c:pt idx="163">
                  <c:v>30.413</c:v>
                </c:pt>
                <c:pt idx="164">
                  <c:v>29.812999999999999</c:v>
                </c:pt>
                <c:pt idx="165">
                  <c:v>29.271999999999998</c:v>
                </c:pt>
                <c:pt idx="166">
                  <c:v>29.407</c:v>
                </c:pt>
                <c:pt idx="167">
                  <c:v>29.491</c:v>
                </c:pt>
                <c:pt idx="168">
                  <c:v>29.385000000000002</c:v>
                </c:pt>
                <c:pt idx="169">
                  <c:v>29.7</c:v>
                </c:pt>
                <c:pt idx="170">
                  <c:v>29.561</c:v>
                </c:pt>
                <c:pt idx="171">
                  <c:v>29.236000000000001</c:v>
                </c:pt>
                <c:pt idx="230">
                  <c:v>29.189</c:v>
                </c:pt>
                <c:pt idx="231">
                  <c:v>28.609000000000002</c:v>
                </c:pt>
                <c:pt idx="232">
                  <c:v>29.125</c:v>
                </c:pt>
                <c:pt idx="233">
                  <c:v>28.905999999999999</c:v>
                </c:pt>
                <c:pt idx="234">
                  <c:v>29.314</c:v>
                </c:pt>
                <c:pt idx="235">
                  <c:v>29.331</c:v>
                </c:pt>
                <c:pt idx="236">
                  <c:v>29.196000000000002</c:v>
                </c:pt>
                <c:pt idx="237">
                  <c:v>29.268999999999998</c:v>
                </c:pt>
                <c:pt idx="238">
                  <c:v>29.44</c:v>
                </c:pt>
                <c:pt idx="239">
                  <c:v>29.754000000000001</c:v>
                </c:pt>
                <c:pt idx="240">
                  <c:v>29.44</c:v>
                </c:pt>
                <c:pt idx="241">
                  <c:v>29.120999999999999</c:v>
                </c:pt>
                <c:pt idx="242">
                  <c:v>28.734999999999999</c:v>
                </c:pt>
                <c:pt idx="243">
                  <c:v>29.419</c:v>
                </c:pt>
                <c:pt idx="244">
                  <c:v>29.899000000000001</c:v>
                </c:pt>
                <c:pt idx="245">
                  <c:v>29.922999999999998</c:v>
                </c:pt>
                <c:pt idx="246">
                  <c:v>29.558</c:v>
                </c:pt>
                <c:pt idx="247">
                  <c:v>29.742999999999999</c:v>
                </c:pt>
                <c:pt idx="248">
                  <c:v>29.346</c:v>
                </c:pt>
                <c:pt idx="249">
                  <c:v>29.216000000000001</c:v>
                </c:pt>
                <c:pt idx="250">
                  <c:v>29.210999999999999</c:v>
                </c:pt>
                <c:pt idx="251">
                  <c:v>29.379000000000001</c:v>
                </c:pt>
                <c:pt idx="252">
                  <c:v>29.413</c:v>
                </c:pt>
                <c:pt idx="253">
                  <c:v>29.54</c:v>
                </c:pt>
                <c:pt idx="254">
                  <c:v>29.181000000000001</c:v>
                </c:pt>
                <c:pt idx="255">
                  <c:v>29.111000000000001</c:v>
                </c:pt>
                <c:pt idx="256">
                  <c:v>29.613</c:v>
                </c:pt>
                <c:pt idx="257">
                  <c:v>29.224</c:v>
                </c:pt>
                <c:pt idx="258">
                  <c:v>29.949000000000002</c:v>
                </c:pt>
                <c:pt idx="259">
                  <c:v>29.95</c:v>
                </c:pt>
                <c:pt idx="260">
                  <c:v>29.742999999999999</c:v>
                </c:pt>
                <c:pt idx="261">
                  <c:v>29.530999999999999</c:v>
                </c:pt>
                <c:pt idx="262">
                  <c:v>29.838000000000001</c:v>
                </c:pt>
                <c:pt idx="263">
                  <c:v>29.856000000000002</c:v>
                </c:pt>
                <c:pt idx="264">
                  <c:v>29.523</c:v>
                </c:pt>
                <c:pt idx="265">
                  <c:v>29.582999999999998</c:v>
                </c:pt>
                <c:pt idx="266">
                  <c:v>29.298999999999999</c:v>
                </c:pt>
                <c:pt idx="267">
                  <c:v>29.606999999999999</c:v>
                </c:pt>
                <c:pt idx="268">
                  <c:v>29.349</c:v>
                </c:pt>
                <c:pt idx="269">
                  <c:v>29.164000000000001</c:v>
                </c:pt>
                <c:pt idx="270">
                  <c:v>28.821999999999999</c:v>
                </c:pt>
                <c:pt idx="271">
                  <c:v>29.334</c:v>
                </c:pt>
                <c:pt idx="272">
                  <c:v>29.765000000000001</c:v>
                </c:pt>
                <c:pt idx="273">
                  <c:v>29.748000000000001</c:v>
                </c:pt>
                <c:pt idx="274">
                  <c:v>30.045000000000002</c:v>
                </c:pt>
                <c:pt idx="275">
                  <c:v>29.695</c:v>
                </c:pt>
                <c:pt idx="276">
                  <c:v>30.053999999999998</c:v>
                </c:pt>
                <c:pt idx="277">
                  <c:v>30.170999999999999</c:v>
                </c:pt>
                <c:pt idx="278">
                  <c:v>29.882000000000001</c:v>
                </c:pt>
                <c:pt idx="279">
                  <c:v>29.838999999999999</c:v>
                </c:pt>
                <c:pt idx="280">
                  <c:v>29.773</c:v>
                </c:pt>
                <c:pt idx="281">
                  <c:v>29.89</c:v>
                </c:pt>
                <c:pt idx="282">
                  <c:v>29.568999999999999</c:v>
                </c:pt>
                <c:pt idx="283">
                  <c:v>29.873000000000001</c:v>
                </c:pt>
                <c:pt idx="284">
                  <c:v>29.766999999999999</c:v>
                </c:pt>
                <c:pt idx="285">
                  <c:v>29.658999999999999</c:v>
                </c:pt>
                <c:pt idx="286">
                  <c:v>30.122</c:v>
                </c:pt>
                <c:pt idx="287">
                  <c:v>30.507000000000001</c:v>
                </c:pt>
                <c:pt idx="288">
                  <c:v>29.927</c:v>
                </c:pt>
                <c:pt idx="289">
                  <c:v>30.271000000000001</c:v>
                </c:pt>
                <c:pt idx="290">
                  <c:v>29.745000000000001</c:v>
                </c:pt>
                <c:pt idx="291">
                  <c:v>30.103000000000002</c:v>
                </c:pt>
                <c:pt idx="292">
                  <c:v>30.085000000000001</c:v>
                </c:pt>
                <c:pt idx="293">
                  <c:v>30.244</c:v>
                </c:pt>
                <c:pt idx="294">
                  <c:v>29.888000000000002</c:v>
                </c:pt>
                <c:pt idx="295">
                  <c:v>29.829000000000001</c:v>
                </c:pt>
                <c:pt idx="296">
                  <c:v>29.974</c:v>
                </c:pt>
                <c:pt idx="297">
                  <c:v>30.196000000000002</c:v>
                </c:pt>
                <c:pt idx="298">
                  <c:v>29.981000000000002</c:v>
                </c:pt>
                <c:pt idx="299">
                  <c:v>30.013000000000002</c:v>
                </c:pt>
                <c:pt idx="300">
                  <c:v>29.959</c:v>
                </c:pt>
                <c:pt idx="301">
                  <c:v>29.963000000000001</c:v>
                </c:pt>
                <c:pt idx="302">
                  <c:v>30.199000000000002</c:v>
                </c:pt>
                <c:pt idx="303">
                  <c:v>29.349</c:v>
                </c:pt>
                <c:pt idx="304">
                  <c:v>28.931000000000001</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1"/>
          <c:min val="27"/>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16.062000000000001</c:v>
                </c:pt>
                <c:pt idx="1">
                  <c:v>20.666</c:v>
                </c:pt>
                <c:pt idx="2">
                  <c:v>18.57</c:v>
                </c:pt>
                <c:pt idx="3">
                  <c:v>22.835000000000001</c:v>
                </c:pt>
                <c:pt idx="4">
                  <c:v>18.234000000000002</c:v>
                </c:pt>
                <c:pt idx="5">
                  <c:v>8.3729999999999993</c:v>
                </c:pt>
                <c:pt idx="6">
                  <c:v>8.7669999999999995</c:v>
                </c:pt>
                <c:pt idx="7">
                  <c:v>16.225000000000001</c:v>
                </c:pt>
                <c:pt idx="8">
                  <c:v>9.4849999999999994</c:v>
                </c:pt>
                <c:pt idx="9">
                  <c:v>15.749000000000001</c:v>
                </c:pt>
                <c:pt idx="10">
                  <c:v>23.888999999999999</c:v>
                </c:pt>
                <c:pt idx="11">
                  <c:v>28.128</c:v>
                </c:pt>
                <c:pt idx="12">
                  <c:v>20.797999999999998</c:v>
                </c:pt>
                <c:pt idx="13">
                  <c:v>15.66</c:v>
                </c:pt>
                <c:pt idx="14">
                  <c:v>18.832000000000001</c:v>
                </c:pt>
                <c:pt idx="15">
                  <c:v>20.460999999999999</c:v>
                </c:pt>
                <c:pt idx="16">
                  <c:v>12.298999999999999</c:v>
                </c:pt>
                <c:pt idx="17">
                  <c:v>25.065999999999999</c:v>
                </c:pt>
                <c:pt idx="18">
                  <c:v>33.046999999999997</c:v>
                </c:pt>
                <c:pt idx="19">
                  <c:v>34.802</c:v>
                </c:pt>
                <c:pt idx="20">
                  <c:v>30.745000000000001</c:v>
                </c:pt>
                <c:pt idx="21">
                  <c:v>25.382000000000001</c:v>
                </c:pt>
                <c:pt idx="22">
                  <c:v>24.577000000000002</c:v>
                </c:pt>
                <c:pt idx="23">
                  <c:v>27.321999999999999</c:v>
                </c:pt>
                <c:pt idx="24">
                  <c:v>30.701000000000001</c:v>
                </c:pt>
                <c:pt idx="25">
                  <c:v>26.244</c:v>
                </c:pt>
                <c:pt idx="26">
                  <c:v>21.207000000000001</c:v>
                </c:pt>
                <c:pt idx="27">
                  <c:v>31.058</c:v>
                </c:pt>
                <c:pt idx="28">
                  <c:v>32.984999999999999</c:v>
                </c:pt>
                <c:pt idx="29">
                  <c:v>33.078000000000003</c:v>
                </c:pt>
                <c:pt idx="30">
                  <c:v>27.192</c:v>
                </c:pt>
                <c:pt idx="31">
                  <c:v>22.189</c:v>
                </c:pt>
                <c:pt idx="32">
                  <c:v>26.236000000000001</c:v>
                </c:pt>
                <c:pt idx="33">
                  <c:v>35.512</c:v>
                </c:pt>
                <c:pt idx="34">
                  <c:v>27.347000000000001</c:v>
                </c:pt>
                <c:pt idx="35">
                  <c:v>16.722000000000001</c:v>
                </c:pt>
                <c:pt idx="36">
                  <c:v>10.798999999999999</c:v>
                </c:pt>
                <c:pt idx="37">
                  <c:v>20.696000000000002</c:v>
                </c:pt>
                <c:pt idx="38">
                  <c:v>22.131</c:v>
                </c:pt>
                <c:pt idx="39">
                  <c:v>28.053999999999998</c:v>
                </c:pt>
                <c:pt idx="40">
                  <c:v>19.404</c:v>
                </c:pt>
                <c:pt idx="41">
                  <c:v>19.896000000000001</c:v>
                </c:pt>
                <c:pt idx="42">
                  <c:v>16.606000000000002</c:v>
                </c:pt>
                <c:pt idx="43">
                  <c:v>6.452</c:v>
                </c:pt>
                <c:pt idx="44">
                  <c:v>6.7709999999999999</c:v>
                </c:pt>
                <c:pt idx="45">
                  <c:v>7.7729999999999997</c:v>
                </c:pt>
                <c:pt idx="46">
                  <c:v>16.033999999999999</c:v>
                </c:pt>
                <c:pt idx="47">
                  <c:v>21.853000000000002</c:v>
                </c:pt>
                <c:pt idx="48">
                  <c:v>18.890999999999998</c:v>
                </c:pt>
                <c:pt idx="49">
                  <c:v>7.0670000000000002</c:v>
                </c:pt>
                <c:pt idx="50">
                  <c:v>22.023</c:v>
                </c:pt>
                <c:pt idx="51">
                  <c:v>28.933</c:v>
                </c:pt>
                <c:pt idx="52">
                  <c:v>27.396000000000001</c:v>
                </c:pt>
                <c:pt idx="53">
                  <c:v>24.960999999999999</c:v>
                </c:pt>
                <c:pt idx="54">
                  <c:v>26.716999999999999</c:v>
                </c:pt>
                <c:pt idx="55">
                  <c:v>32.927</c:v>
                </c:pt>
                <c:pt idx="56">
                  <c:v>31.117000000000001</c:v>
                </c:pt>
                <c:pt idx="57">
                  <c:v>32.216000000000001</c:v>
                </c:pt>
                <c:pt idx="58">
                  <c:v>29.364000000000001</c:v>
                </c:pt>
                <c:pt idx="59">
                  <c:v>28.795000000000002</c:v>
                </c:pt>
                <c:pt idx="60">
                  <c:v>28.716000000000001</c:v>
                </c:pt>
                <c:pt idx="61">
                  <c:v>24.677</c:v>
                </c:pt>
                <c:pt idx="62">
                  <c:v>25.097000000000001</c:v>
                </c:pt>
                <c:pt idx="63">
                  <c:v>24.456</c:v>
                </c:pt>
                <c:pt idx="64">
                  <c:v>19.408000000000001</c:v>
                </c:pt>
                <c:pt idx="65">
                  <c:v>19.663</c:v>
                </c:pt>
                <c:pt idx="66">
                  <c:v>32.262999999999998</c:v>
                </c:pt>
                <c:pt idx="67">
                  <c:v>30.648</c:v>
                </c:pt>
                <c:pt idx="68">
                  <c:v>31.826000000000001</c:v>
                </c:pt>
                <c:pt idx="69">
                  <c:v>21.640999999999998</c:v>
                </c:pt>
                <c:pt idx="70">
                  <c:v>20.497</c:v>
                </c:pt>
                <c:pt idx="71">
                  <c:v>23.591999999999999</c:v>
                </c:pt>
                <c:pt idx="72">
                  <c:v>23.434000000000001</c:v>
                </c:pt>
                <c:pt idx="73">
                  <c:v>25.384</c:v>
                </c:pt>
                <c:pt idx="74">
                  <c:v>23.289000000000001</c:v>
                </c:pt>
                <c:pt idx="75">
                  <c:v>8.7469999999999999</c:v>
                </c:pt>
                <c:pt idx="76">
                  <c:v>10.763</c:v>
                </c:pt>
                <c:pt idx="77">
                  <c:v>16.233000000000001</c:v>
                </c:pt>
                <c:pt idx="78">
                  <c:v>29.71</c:v>
                </c:pt>
                <c:pt idx="79">
                  <c:v>27.911999999999999</c:v>
                </c:pt>
                <c:pt idx="80">
                  <c:v>22.741</c:v>
                </c:pt>
                <c:pt idx="81">
                  <c:v>12.954000000000001</c:v>
                </c:pt>
                <c:pt idx="82">
                  <c:v>20.731000000000002</c:v>
                </c:pt>
                <c:pt idx="83">
                  <c:v>24.273</c:v>
                </c:pt>
                <c:pt idx="84">
                  <c:v>28.286999999999999</c:v>
                </c:pt>
                <c:pt idx="85">
                  <c:v>30.88</c:v>
                </c:pt>
                <c:pt idx="86">
                  <c:v>28.029</c:v>
                </c:pt>
                <c:pt idx="87">
                  <c:v>31.536000000000001</c:v>
                </c:pt>
                <c:pt idx="88">
                  <c:v>27.146000000000001</c:v>
                </c:pt>
                <c:pt idx="89">
                  <c:v>27.495999999999999</c:v>
                </c:pt>
                <c:pt idx="90">
                  <c:v>30.28</c:v>
                </c:pt>
                <c:pt idx="91">
                  <c:v>33.533000000000001</c:v>
                </c:pt>
                <c:pt idx="92">
                  <c:v>25.893000000000001</c:v>
                </c:pt>
                <c:pt idx="93">
                  <c:v>28.103000000000002</c:v>
                </c:pt>
                <c:pt idx="94">
                  <c:v>26.588999999999999</c:v>
                </c:pt>
                <c:pt idx="95">
                  <c:v>19.367000000000001</c:v>
                </c:pt>
                <c:pt idx="96">
                  <c:v>21.765999999999998</c:v>
                </c:pt>
                <c:pt idx="97">
                  <c:v>14.007</c:v>
                </c:pt>
                <c:pt idx="98">
                  <c:v>11.561</c:v>
                </c:pt>
                <c:pt idx="99">
                  <c:v>7.3170000000000002</c:v>
                </c:pt>
                <c:pt idx="100">
                  <c:v>9.4760000000000009</c:v>
                </c:pt>
                <c:pt idx="101">
                  <c:v>13.823</c:v>
                </c:pt>
                <c:pt idx="102">
                  <c:v>22.515000000000001</c:v>
                </c:pt>
                <c:pt idx="103">
                  <c:v>26.425000000000001</c:v>
                </c:pt>
                <c:pt idx="104">
                  <c:v>22.056000000000001</c:v>
                </c:pt>
                <c:pt idx="105">
                  <c:v>10.577</c:v>
                </c:pt>
                <c:pt idx="106">
                  <c:v>4.8019999999999996</c:v>
                </c:pt>
                <c:pt idx="107">
                  <c:v>5.4909999999999997</c:v>
                </c:pt>
                <c:pt idx="108">
                  <c:v>6.2190000000000003</c:v>
                </c:pt>
                <c:pt idx="109">
                  <c:v>10.057</c:v>
                </c:pt>
                <c:pt idx="110">
                  <c:v>21.706</c:v>
                </c:pt>
                <c:pt idx="111">
                  <c:v>20.417000000000002</c:v>
                </c:pt>
                <c:pt idx="112">
                  <c:v>23.404</c:v>
                </c:pt>
                <c:pt idx="113">
                  <c:v>21.818999999999999</c:v>
                </c:pt>
                <c:pt idx="114">
                  <c:v>21.146999999999998</c:v>
                </c:pt>
                <c:pt idx="115">
                  <c:v>22.582999999999998</c:v>
                </c:pt>
                <c:pt idx="116">
                  <c:v>23.593</c:v>
                </c:pt>
                <c:pt idx="117">
                  <c:v>14.035</c:v>
                </c:pt>
                <c:pt idx="118">
                  <c:v>8.7750000000000004</c:v>
                </c:pt>
                <c:pt idx="119">
                  <c:v>9.7460000000000004</c:v>
                </c:pt>
                <c:pt idx="120">
                  <c:v>4.891</c:v>
                </c:pt>
                <c:pt idx="121">
                  <c:v>6.9029999999999996</c:v>
                </c:pt>
                <c:pt idx="122">
                  <c:v>8.7780000000000005</c:v>
                </c:pt>
                <c:pt idx="123">
                  <c:v>9.9600000000000009</c:v>
                </c:pt>
                <c:pt idx="124">
                  <c:v>7.1680000000000001</c:v>
                </c:pt>
                <c:pt idx="125">
                  <c:v>4.4450000000000003</c:v>
                </c:pt>
                <c:pt idx="126">
                  <c:v>6.7709999999999999</c:v>
                </c:pt>
                <c:pt idx="127">
                  <c:v>12.827999999999999</c:v>
                </c:pt>
                <c:pt idx="128">
                  <c:v>20.974</c:v>
                </c:pt>
                <c:pt idx="129">
                  <c:v>11.688000000000001</c:v>
                </c:pt>
                <c:pt idx="130">
                  <c:v>8.1539999999999999</c:v>
                </c:pt>
                <c:pt idx="131">
                  <c:v>17.227</c:v>
                </c:pt>
                <c:pt idx="132">
                  <c:v>17.216999999999999</c:v>
                </c:pt>
                <c:pt idx="133">
                  <c:v>24.193000000000001</c:v>
                </c:pt>
                <c:pt idx="134">
                  <c:v>25.58</c:v>
                </c:pt>
                <c:pt idx="135">
                  <c:v>21.184000000000001</c:v>
                </c:pt>
                <c:pt idx="136">
                  <c:v>17.911000000000001</c:v>
                </c:pt>
                <c:pt idx="137">
                  <c:v>8.3290000000000006</c:v>
                </c:pt>
                <c:pt idx="138">
                  <c:v>6.5970000000000004</c:v>
                </c:pt>
                <c:pt idx="139">
                  <c:v>9.798</c:v>
                </c:pt>
                <c:pt idx="140">
                  <c:v>21.204999999999998</c:v>
                </c:pt>
                <c:pt idx="141">
                  <c:v>20.803000000000001</c:v>
                </c:pt>
                <c:pt idx="142">
                  <c:v>13.057</c:v>
                </c:pt>
                <c:pt idx="143">
                  <c:v>6.5579999999999998</c:v>
                </c:pt>
                <c:pt idx="144">
                  <c:v>15.569000000000001</c:v>
                </c:pt>
                <c:pt idx="145">
                  <c:v>11.862</c:v>
                </c:pt>
                <c:pt idx="146">
                  <c:v>22.535</c:v>
                </c:pt>
                <c:pt idx="147">
                  <c:v>12.031000000000001</c:v>
                </c:pt>
                <c:pt idx="148">
                  <c:v>4.9619999999999997</c:v>
                </c:pt>
                <c:pt idx="149">
                  <c:v>12.579000000000001</c:v>
                </c:pt>
                <c:pt idx="150">
                  <c:v>21.437999999999999</c:v>
                </c:pt>
                <c:pt idx="151">
                  <c:v>15.920999999999999</c:v>
                </c:pt>
                <c:pt idx="152">
                  <c:v>6.6210000000000004</c:v>
                </c:pt>
                <c:pt idx="153">
                  <c:v>6.0410000000000004</c:v>
                </c:pt>
                <c:pt idx="154">
                  <c:v>15.371</c:v>
                </c:pt>
                <c:pt idx="155">
                  <c:v>12.781000000000001</c:v>
                </c:pt>
                <c:pt idx="156">
                  <c:v>8.1769999999999996</c:v>
                </c:pt>
                <c:pt idx="157">
                  <c:v>8.3230000000000004</c:v>
                </c:pt>
                <c:pt idx="158">
                  <c:v>7.95</c:v>
                </c:pt>
                <c:pt idx="159">
                  <c:v>4.2720000000000002</c:v>
                </c:pt>
                <c:pt idx="160">
                  <c:v>7.1109999999999998</c:v>
                </c:pt>
                <c:pt idx="161">
                  <c:v>5.766</c:v>
                </c:pt>
                <c:pt idx="162">
                  <c:v>6.9340000000000002</c:v>
                </c:pt>
                <c:pt idx="163">
                  <c:v>7.0640000000000001</c:v>
                </c:pt>
                <c:pt idx="164">
                  <c:v>12.188000000000001</c:v>
                </c:pt>
                <c:pt idx="165">
                  <c:v>9.8889999999999993</c:v>
                </c:pt>
                <c:pt idx="166">
                  <c:v>9.2929999999999993</c:v>
                </c:pt>
                <c:pt idx="167">
                  <c:v>6.2220000000000004</c:v>
                </c:pt>
                <c:pt idx="168">
                  <c:v>5.4269999999999996</c:v>
                </c:pt>
                <c:pt idx="169">
                  <c:v>6.2389999999999999</c:v>
                </c:pt>
                <c:pt idx="170">
                  <c:v>7.0069999999999997</c:v>
                </c:pt>
                <c:pt idx="171">
                  <c:v>6.63</c:v>
                </c:pt>
                <c:pt idx="230">
                  <c:v>5.8040000000000003</c:v>
                </c:pt>
                <c:pt idx="231">
                  <c:v>5.9169999999999998</c:v>
                </c:pt>
                <c:pt idx="232">
                  <c:v>8.7870000000000008</c:v>
                </c:pt>
                <c:pt idx="233">
                  <c:v>7.1609999999999996</c:v>
                </c:pt>
                <c:pt idx="234">
                  <c:v>6.5789999999999997</c:v>
                </c:pt>
                <c:pt idx="235">
                  <c:v>6.8</c:v>
                </c:pt>
                <c:pt idx="236">
                  <c:v>6.3170000000000002</c:v>
                </c:pt>
                <c:pt idx="237">
                  <c:v>6.4359999999999999</c:v>
                </c:pt>
                <c:pt idx="238">
                  <c:v>5.5279999999999996</c:v>
                </c:pt>
                <c:pt idx="239">
                  <c:v>6.2039999999999997</c:v>
                </c:pt>
                <c:pt idx="240">
                  <c:v>6.2050000000000001</c:v>
                </c:pt>
                <c:pt idx="241">
                  <c:v>7.7169999999999996</c:v>
                </c:pt>
                <c:pt idx="242">
                  <c:v>8.2210000000000001</c:v>
                </c:pt>
                <c:pt idx="243">
                  <c:v>8.0419999999999998</c:v>
                </c:pt>
                <c:pt idx="244">
                  <c:v>9.9060000000000006</c:v>
                </c:pt>
                <c:pt idx="245">
                  <c:v>6.9349999999999996</c:v>
                </c:pt>
                <c:pt idx="246">
                  <c:v>5.6740000000000004</c:v>
                </c:pt>
                <c:pt idx="247">
                  <c:v>5.7930000000000001</c:v>
                </c:pt>
                <c:pt idx="248">
                  <c:v>6.431</c:v>
                </c:pt>
                <c:pt idx="249">
                  <c:v>6.6429999999999998</c:v>
                </c:pt>
                <c:pt idx="250">
                  <c:v>6.0780000000000003</c:v>
                </c:pt>
                <c:pt idx="251">
                  <c:v>9.5139999999999993</c:v>
                </c:pt>
                <c:pt idx="252">
                  <c:v>6.9480000000000004</c:v>
                </c:pt>
                <c:pt idx="253">
                  <c:v>7.4489999999999998</c:v>
                </c:pt>
                <c:pt idx="254">
                  <c:v>6.1239999999999997</c:v>
                </c:pt>
                <c:pt idx="255">
                  <c:v>5.8819999999999997</c:v>
                </c:pt>
                <c:pt idx="256">
                  <c:v>5.51</c:v>
                </c:pt>
                <c:pt idx="257">
                  <c:v>5.8550000000000004</c:v>
                </c:pt>
                <c:pt idx="258">
                  <c:v>7.1580000000000004</c:v>
                </c:pt>
                <c:pt idx="259">
                  <c:v>8.5280000000000005</c:v>
                </c:pt>
                <c:pt idx="260">
                  <c:v>8.4529999999999994</c:v>
                </c:pt>
                <c:pt idx="261">
                  <c:v>5.9790000000000001</c:v>
                </c:pt>
                <c:pt idx="262">
                  <c:v>7.6909999999999998</c:v>
                </c:pt>
                <c:pt idx="263">
                  <c:v>7.2</c:v>
                </c:pt>
                <c:pt idx="264">
                  <c:v>5.8620000000000001</c:v>
                </c:pt>
                <c:pt idx="265">
                  <c:v>6.6859999999999999</c:v>
                </c:pt>
                <c:pt idx="266">
                  <c:v>5.9130000000000003</c:v>
                </c:pt>
                <c:pt idx="267">
                  <c:v>7.3330000000000002</c:v>
                </c:pt>
                <c:pt idx="268">
                  <c:v>9.641</c:v>
                </c:pt>
                <c:pt idx="269">
                  <c:v>7.7190000000000003</c:v>
                </c:pt>
                <c:pt idx="270">
                  <c:v>4.84</c:v>
                </c:pt>
                <c:pt idx="271">
                  <c:v>5.0730000000000004</c:v>
                </c:pt>
                <c:pt idx="272">
                  <c:v>6.0179999999999998</c:v>
                </c:pt>
                <c:pt idx="273">
                  <c:v>5.883</c:v>
                </c:pt>
                <c:pt idx="274">
                  <c:v>9.6679999999999993</c:v>
                </c:pt>
                <c:pt idx="275">
                  <c:v>8.7799999999999994</c:v>
                </c:pt>
                <c:pt idx="276">
                  <c:v>5.6580000000000004</c:v>
                </c:pt>
                <c:pt idx="277">
                  <c:v>5.883</c:v>
                </c:pt>
                <c:pt idx="278">
                  <c:v>4.8609999999999998</c:v>
                </c:pt>
                <c:pt idx="279">
                  <c:v>5.4340000000000002</c:v>
                </c:pt>
                <c:pt idx="280">
                  <c:v>5.0709999999999997</c:v>
                </c:pt>
                <c:pt idx="281">
                  <c:v>6.931</c:v>
                </c:pt>
                <c:pt idx="282">
                  <c:v>5.68</c:v>
                </c:pt>
                <c:pt idx="283">
                  <c:v>4.2510000000000003</c:v>
                </c:pt>
                <c:pt idx="284">
                  <c:v>4.3049999999999997</c:v>
                </c:pt>
                <c:pt idx="285">
                  <c:v>6.343</c:v>
                </c:pt>
                <c:pt idx="286">
                  <c:v>5.7910000000000004</c:v>
                </c:pt>
                <c:pt idx="287">
                  <c:v>5.258</c:v>
                </c:pt>
                <c:pt idx="288">
                  <c:v>5.3970000000000002</c:v>
                </c:pt>
                <c:pt idx="289">
                  <c:v>6.3029999999999999</c:v>
                </c:pt>
                <c:pt idx="290">
                  <c:v>3.972</c:v>
                </c:pt>
                <c:pt idx="291">
                  <c:v>5.2510000000000003</c:v>
                </c:pt>
                <c:pt idx="292">
                  <c:v>4.601</c:v>
                </c:pt>
                <c:pt idx="293">
                  <c:v>5.91</c:v>
                </c:pt>
                <c:pt idx="294">
                  <c:v>5.4690000000000003</c:v>
                </c:pt>
                <c:pt idx="295">
                  <c:v>6.1619999999999999</c:v>
                </c:pt>
                <c:pt idx="296">
                  <c:v>7.8140000000000001</c:v>
                </c:pt>
                <c:pt idx="297">
                  <c:v>7.1559999999999997</c:v>
                </c:pt>
                <c:pt idx="298">
                  <c:v>12.101000000000001</c:v>
                </c:pt>
                <c:pt idx="299">
                  <c:v>5.6529999999999996</c:v>
                </c:pt>
                <c:pt idx="300">
                  <c:v>5.7489999999999997</c:v>
                </c:pt>
                <c:pt idx="301">
                  <c:v>6.9630000000000001</c:v>
                </c:pt>
                <c:pt idx="302">
                  <c:v>7.5179999999999998</c:v>
                </c:pt>
                <c:pt idx="303">
                  <c:v>5.6509999999999998</c:v>
                </c:pt>
                <c:pt idx="304">
                  <c:v>6.8259999999999996</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Daily_2021!$J$4:$J$368</c:f>
              <c:numCache>
                <c:formatCode>0.0</c:formatCode>
                <c:ptCount val="365"/>
                <c:pt idx="0">
                  <c:v>14.491</c:v>
                </c:pt>
                <c:pt idx="1">
                  <c:v>19.143000000000001</c:v>
                </c:pt>
                <c:pt idx="2">
                  <c:v>17.145</c:v>
                </c:pt>
                <c:pt idx="3">
                  <c:v>21.091000000000001</c:v>
                </c:pt>
                <c:pt idx="4">
                  <c:v>18.439</c:v>
                </c:pt>
                <c:pt idx="5">
                  <c:v>11.131</c:v>
                </c:pt>
                <c:pt idx="6">
                  <c:v>9.7880000000000003</c:v>
                </c:pt>
                <c:pt idx="7">
                  <c:v>19.337</c:v>
                </c:pt>
                <c:pt idx="8">
                  <c:v>13.878</c:v>
                </c:pt>
                <c:pt idx="9">
                  <c:v>15.449</c:v>
                </c:pt>
                <c:pt idx="10">
                  <c:v>22.186</c:v>
                </c:pt>
                <c:pt idx="11">
                  <c:v>25.66</c:v>
                </c:pt>
                <c:pt idx="12">
                  <c:v>19.803999999999998</c:v>
                </c:pt>
                <c:pt idx="13">
                  <c:v>17.443000000000001</c:v>
                </c:pt>
                <c:pt idx="14">
                  <c:v>20.324000000000002</c:v>
                </c:pt>
                <c:pt idx="15">
                  <c:v>19.966000000000001</c:v>
                </c:pt>
                <c:pt idx="16">
                  <c:v>15.689</c:v>
                </c:pt>
                <c:pt idx="17">
                  <c:v>24.131</c:v>
                </c:pt>
                <c:pt idx="18">
                  <c:v>30.411999999999999</c:v>
                </c:pt>
                <c:pt idx="19">
                  <c:v>31.654</c:v>
                </c:pt>
                <c:pt idx="20">
                  <c:v>28.08</c:v>
                </c:pt>
                <c:pt idx="21">
                  <c:v>24.427</c:v>
                </c:pt>
                <c:pt idx="22">
                  <c:v>23.710999999999999</c:v>
                </c:pt>
                <c:pt idx="23">
                  <c:v>26.091999999999999</c:v>
                </c:pt>
                <c:pt idx="24">
                  <c:v>28.696999999999999</c:v>
                </c:pt>
                <c:pt idx="25">
                  <c:v>24.788</c:v>
                </c:pt>
                <c:pt idx="26">
                  <c:v>20.609000000000002</c:v>
                </c:pt>
                <c:pt idx="27">
                  <c:v>29.283000000000001</c:v>
                </c:pt>
                <c:pt idx="28">
                  <c:v>31.948</c:v>
                </c:pt>
                <c:pt idx="29">
                  <c:v>30.831</c:v>
                </c:pt>
                <c:pt idx="30">
                  <c:v>25.88</c:v>
                </c:pt>
                <c:pt idx="31">
                  <c:v>23.391999999999999</c:v>
                </c:pt>
                <c:pt idx="32">
                  <c:v>26.513000000000002</c:v>
                </c:pt>
                <c:pt idx="33">
                  <c:v>32.229999999999997</c:v>
                </c:pt>
                <c:pt idx="34">
                  <c:v>26.437999999999999</c:v>
                </c:pt>
                <c:pt idx="35">
                  <c:v>19.117000000000001</c:v>
                </c:pt>
                <c:pt idx="36">
                  <c:v>13.885</c:v>
                </c:pt>
                <c:pt idx="37">
                  <c:v>20.456</c:v>
                </c:pt>
                <c:pt idx="38">
                  <c:v>21.972000000000001</c:v>
                </c:pt>
                <c:pt idx="39">
                  <c:v>26.818999999999999</c:v>
                </c:pt>
                <c:pt idx="40">
                  <c:v>19.343</c:v>
                </c:pt>
                <c:pt idx="41">
                  <c:v>20.306999999999999</c:v>
                </c:pt>
                <c:pt idx="42">
                  <c:v>17.21</c:v>
                </c:pt>
                <c:pt idx="43">
                  <c:v>8.0739999999999998</c:v>
                </c:pt>
                <c:pt idx="44">
                  <c:v>8.17</c:v>
                </c:pt>
                <c:pt idx="45">
                  <c:v>12.03</c:v>
                </c:pt>
                <c:pt idx="46">
                  <c:v>15.917</c:v>
                </c:pt>
                <c:pt idx="47">
                  <c:v>21.760999999999999</c:v>
                </c:pt>
                <c:pt idx="48">
                  <c:v>18.850000000000001</c:v>
                </c:pt>
                <c:pt idx="49">
                  <c:v>7.9109999999999996</c:v>
                </c:pt>
                <c:pt idx="50">
                  <c:v>21.288</c:v>
                </c:pt>
                <c:pt idx="51">
                  <c:v>27.686</c:v>
                </c:pt>
                <c:pt idx="52">
                  <c:v>26.768000000000001</c:v>
                </c:pt>
                <c:pt idx="53">
                  <c:v>25.077999999999999</c:v>
                </c:pt>
                <c:pt idx="54">
                  <c:v>26.861000000000001</c:v>
                </c:pt>
                <c:pt idx="55">
                  <c:v>31.094000000000001</c:v>
                </c:pt>
                <c:pt idx="56">
                  <c:v>29.06</c:v>
                </c:pt>
                <c:pt idx="57">
                  <c:v>29.687999999999999</c:v>
                </c:pt>
                <c:pt idx="58">
                  <c:v>27.762</c:v>
                </c:pt>
                <c:pt idx="59">
                  <c:v>26.844999999999999</c:v>
                </c:pt>
                <c:pt idx="60">
                  <c:v>26.585999999999999</c:v>
                </c:pt>
                <c:pt idx="61">
                  <c:v>23.553999999999998</c:v>
                </c:pt>
                <c:pt idx="62">
                  <c:v>24.672999999999998</c:v>
                </c:pt>
                <c:pt idx="63">
                  <c:v>23.748999999999999</c:v>
                </c:pt>
                <c:pt idx="64">
                  <c:v>22.001000000000001</c:v>
                </c:pt>
                <c:pt idx="65">
                  <c:v>29.052</c:v>
                </c:pt>
                <c:pt idx="66">
                  <c:v>30.8</c:v>
                </c:pt>
                <c:pt idx="67">
                  <c:v>29.074999999999999</c:v>
                </c:pt>
                <c:pt idx="68">
                  <c:v>29.498999999999999</c:v>
                </c:pt>
                <c:pt idx="69">
                  <c:v>21.146000000000001</c:v>
                </c:pt>
                <c:pt idx="70">
                  <c:v>20.904</c:v>
                </c:pt>
                <c:pt idx="71">
                  <c:v>23.141999999999999</c:v>
                </c:pt>
                <c:pt idx="72">
                  <c:v>23.19</c:v>
                </c:pt>
                <c:pt idx="73">
                  <c:v>24.925999999999998</c:v>
                </c:pt>
                <c:pt idx="74">
                  <c:v>22.77</c:v>
                </c:pt>
                <c:pt idx="75">
                  <c:v>11.067</c:v>
                </c:pt>
                <c:pt idx="76">
                  <c:v>11.019</c:v>
                </c:pt>
                <c:pt idx="77">
                  <c:v>15.329000000000001</c:v>
                </c:pt>
                <c:pt idx="78">
                  <c:v>27.794</c:v>
                </c:pt>
                <c:pt idx="79">
                  <c:v>26.995000000000001</c:v>
                </c:pt>
                <c:pt idx="80">
                  <c:v>22.306999999999999</c:v>
                </c:pt>
                <c:pt idx="81">
                  <c:v>12.688000000000001</c:v>
                </c:pt>
                <c:pt idx="82">
                  <c:v>20.248000000000001</c:v>
                </c:pt>
                <c:pt idx="83">
                  <c:v>24.077000000000002</c:v>
                </c:pt>
                <c:pt idx="84">
                  <c:v>27.367999999999999</c:v>
                </c:pt>
                <c:pt idx="85">
                  <c:v>29.309000000000001</c:v>
                </c:pt>
                <c:pt idx="86">
                  <c:v>26.587</c:v>
                </c:pt>
                <c:pt idx="87">
                  <c:v>28.841999999999999</c:v>
                </c:pt>
                <c:pt idx="88">
                  <c:v>25.286000000000001</c:v>
                </c:pt>
                <c:pt idx="89">
                  <c:v>25.734000000000002</c:v>
                </c:pt>
                <c:pt idx="90">
                  <c:v>28.353000000000002</c:v>
                </c:pt>
                <c:pt idx="91">
                  <c:v>31.210999999999999</c:v>
                </c:pt>
                <c:pt idx="92">
                  <c:v>27.428999999999998</c:v>
                </c:pt>
                <c:pt idx="93">
                  <c:v>27.14</c:v>
                </c:pt>
                <c:pt idx="94">
                  <c:v>26.003</c:v>
                </c:pt>
                <c:pt idx="95">
                  <c:v>21.931000000000001</c:v>
                </c:pt>
                <c:pt idx="96">
                  <c:v>21.050999999999998</c:v>
                </c:pt>
                <c:pt idx="97">
                  <c:v>13.994999999999999</c:v>
                </c:pt>
                <c:pt idx="98">
                  <c:v>11.579000000000001</c:v>
                </c:pt>
                <c:pt idx="99">
                  <c:v>7.9279999999999999</c:v>
                </c:pt>
                <c:pt idx="100">
                  <c:v>9.6359999999999992</c:v>
                </c:pt>
                <c:pt idx="101">
                  <c:v>14.148</c:v>
                </c:pt>
                <c:pt idx="102">
                  <c:v>22.315000000000001</c:v>
                </c:pt>
                <c:pt idx="103">
                  <c:v>24.526</c:v>
                </c:pt>
                <c:pt idx="104">
                  <c:v>20.803000000000001</c:v>
                </c:pt>
                <c:pt idx="105">
                  <c:v>10.571999999999999</c:v>
                </c:pt>
                <c:pt idx="106">
                  <c:v>5.194</c:v>
                </c:pt>
                <c:pt idx="107">
                  <c:v>6.7069999999999999</c:v>
                </c:pt>
                <c:pt idx="108">
                  <c:v>7.8250000000000002</c:v>
                </c:pt>
                <c:pt idx="109">
                  <c:v>10.499000000000001</c:v>
                </c:pt>
                <c:pt idx="110">
                  <c:v>20.556999999999999</c:v>
                </c:pt>
                <c:pt idx="111">
                  <c:v>20.962</c:v>
                </c:pt>
                <c:pt idx="112">
                  <c:v>23.704999999999998</c:v>
                </c:pt>
                <c:pt idx="113">
                  <c:v>20.948</c:v>
                </c:pt>
                <c:pt idx="114">
                  <c:v>20.728999999999999</c:v>
                </c:pt>
                <c:pt idx="115">
                  <c:v>22.797000000000001</c:v>
                </c:pt>
                <c:pt idx="116">
                  <c:v>23.744</c:v>
                </c:pt>
                <c:pt idx="117">
                  <c:v>14.164</c:v>
                </c:pt>
                <c:pt idx="118">
                  <c:v>9.9269999999999996</c:v>
                </c:pt>
                <c:pt idx="119">
                  <c:v>9.5370000000000008</c:v>
                </c:pt>
                <c:pt idx="120">
                  <c:v>5.6680000000000001</c:v>
                </c:pt>
                <c:pt idx="121">
                  <c:v>7.5090000000000003</c:v>
                </c:pt>
                <c:pt idx="122">
                  <c:v>9.9309999999999992</c:v>
                </c:pt>
                <c:pt idx="123">
                  <c:v>10.9</c:v>
                </c:pt>
                <c:pt idx="124">
                  <c:v>7.5570000000000004</c:v>
                </c:pt>
                <c:pt idx="125">
                  <c:v>5.0810000000000004</c:v>
                </c:pt>
                <c:pt idx="126">
                  <c:v>7.9189999999999996</c:v>
                </c:pt>
                <c:pt idx="127">
                  <c:v>12.648</c:v>
                </c:pt>
                <c:pt idx="128">
                  <c:v>19.917999999999999</c:v>
                </c:pt>
                <c:pt idx="129">
                  <c:v>12.672000000000001</c:v>
                </c:pt>
                <c:pt idx="130">
                  <c:v>9.8559999999999999</c:v>
                </c:pt>
                <c:pt idx="131">
                  <c:v>16.744</c:v>
                </c:pt>
                <c:pt idx="132">
                  <c:v>16.827000000000002</c:v>
                </c:pt>
                <c:pt idx="133">
                  <c:v>23.553999999999998</c:v>
                </c:pt>
                <c:pt idx="134">
                  <c:v>25.085999999999999</c:v>
                </c:pt>
                <c:pt idx="135">
                  <c:v>22.134</c:v>
                </c:pt>
                <c:pt idx="136">
                  <c:v>18.844999999999999</c:v>
                </c:pt>
                <c:pt idx="137">
                  <c:v>11.304</c:v>
                </c:pt>
                <c:pt idx="138">
                  <c:v>9.0389999999999997</c:v>
                </c:pt>
                <c:pt idx="139">
                  <c:v>11.564</c:v>
                </c:pt>
                <c:pt idx="140">
                  <c:v>20.323</c:v>
                </c:pt>
                <c:pt idx="141">
                  <c:v>20.437999999999999</c:v>
                </c:pt>
                <c:pt idx="142">
                  <c:v>13.039</c:v>
                </c:pt>
                <c:pt idx="143">
                  <c:v>7.7009999999999996</c:v>
                </c:pt>
                <c:pt idx="144">
                  <c:v>14.833</c:v>
                </c:pt>
                <c:pt idx="145">
                  <c:v>12.135</c:v>
                </c:pt>
                <c:pt idx="146">
                  <c:v>21.443999999999999</c:v>
                </c:pt>
                <c:pt idx="147">
                  <c:v>12.801</c:v>
                </c:pt>
                <c:pt idx="148">
                  <c:v>6.1589999999999998</c:v>
                </c:pt>
                <c:pt idx="149">
                  <c:v>12.622999999999999</c:v>
                </c:pt>
                <c:pt idx="150">
                  <c:v>21.484000000000002</c:v>
                </c:pt>
                <c:pt idx="151">
                  <c:v>19.283000000000001</c:v>
                </c:pt>
                <c:pt idx="152">
                  <c:v>8.8520000000000003</c:v>
                </c:pt>
                <c:pt idx="153">
                  <c:v>7.5609999999999999</c:v>
                </c:pt>
                <c:pt idx="154">
                  <c:v>14.693</c:v>
                </c:pt>
                <c:pt idx="155">
                  <c:v>13.595000000000001</c:v>
                </c:pt>
                <c:pt idx="156">
                  <c:v>9.8239999999999998</c:v>
                </c:pt>
                <c:pt idx="157">
                  <c:v>9.1929999999999996</c:v>
                </c:pt>
                <c:pt idx="158">
                  <c:v>8.7620000000000005</c:v>
                </c:pt>
                <c:pt idx="159">
                  <c:v>5.0449999999999999</c:v>
                </c:pt>
                <c:pt idx="160">
                  <c:v>8.3249999999999993</c:v>
                </c:pt>
                <c:pt idx="161">
                  <c:v>8.8239999999999998</c:v>
                </c:pt>
                <c:pt idx="162">
                  <c:v>9.0359999999999996</c:v>
                </c:pt>
                <c:pt idx="163">
                  <c:v>8.9090000000000007</c:v>
                </c:pt>
                <c:pt idx="164">
                  <c:v>15.616</c:v>
                </c:pt>
                <c:pt idx="165">
                  <c:v>12.237</c:v>
                </c:pt>
                <c:pt idx="166">
                  <c:v>9.6649999999999991</c:v>
                </c:pt>
                <c:pt idx="167">
                  <c:v>7.3380000000000001</c:v>
                </c:pt>
                <c:pt idx="168">
                  <c:v>6.9870000000000001</c:v>
                </c:pt>
                <c:pt idx="169">
                  <c:v>8.9190000000000005</c:v>
                </c:pt>
                <c:pt idx="170">
                  <c:v>8.4039999999999999</c:v>
                </c:pt>
                <c:pt idx="171">
                  <c:v>7.5510000000000002</c:v>
                </c:pt>
                <c:pt idx="172">
                  <c:v>5.8940000000000001</c:v>
                </c:pt>
                <c:pt idx="173">
                  <c:v>13.413</c:v>
                </c:pt>
                <c:pt idx="174">
                  <c:v>17.282</c:v>
                </c:pt>
                <c:pt idx="175">
                  <c:v>6.5090000000000003</c:v>
                </c:pt>
                <c:pt idx="176">
                  <c:v>5.7149999999999999</c:v>
                </c:pt>
                <c:pt idx="177">
                  <c:v>6.6950000000000003</c:v>
                </c:pt>
                <c:pt idx="178">
                  <c:v>8.6549999999999994</c:v>
                </c:pt>
                <c:pt idx="179">
                  <c:v>7.6539999999999999</c:v>
                </c:pt>
                <c:pt idx="180">
                  <c:v>7.3940000000000001</c:v>
                </c:pt>
                <c:pt idx="181">
                  <c:v>7.0620000000000003</c:v>
                </c:pt>
                <c:pt idx="182">
                  <c:v>8.2059999999999995</c:v>
                </c:pt>
                <c:pt idx="183">
                  <c:v>6.0720000000000001</c:v>
                </c:pt>
                <c:pt idx="184">
                  <c:v>7.8849999999999998</c:v>
                </c:pt>
                <c:pt idx="185">
                  <c:v>9.1709999999999994</c:v>
                </c:pt>
                <c:pt idx="186">
                  <c:v>7.9429999999999996</c:v>
                </c:pt>
                <c:pt idx="187">
                  <c:v>17.183</c:v>
                </c:pt>
                <c:pt idx="188">
                  <c:v>13.986000000000001</c:v>
                </c:pt>
                <c:pt idx="189">
                  <c:v>10.515000000000001</c:v>
                </c:pt>
                <c:pt idx="190">
                  <c:v>6.7380000000000004</c:v>
                </c:pt>
                <c:pt idx="191">
                  <c:v>11</c:v>
                </c:pt>
                <c:pt idx="192">
                  <c:v>7.806</c:v>
                </c:pt>
                <c:pt idx="193">
                  <c:v>10.853999999999999</c:v>
                </c:pt>
                <c:pt idx="194">
                  <c:v>7.93</c:v>
                </c:pt>
                <c:pt idx="195">
                  <c:v>20.995999999999999</c:v>
                </c:pt>
                <c:pt idx="196">
                  <c:v>23.974</c:v>
                </c:pt>
                <c:pt idx="197">
                  <c:v>11.920999999999999</c:v>
                </c:pt>
                <c:pt idx="198">
                  <c:v>16.786000000000001</c:v>
                </c:pt>
                <c:pt idx="199">
                  <c:v>18.138000000000002</c:v>
                </c:pt>
                <c:pt idx="200">
                  <c:v>18.61</c:v>
                </c:pt>
                <c:pt idx="201">
                  <c:v>21.864000000000001</c:v>
                </c:pt>
                <c:pt idx="202">
                  <c:v>23.713000000000001</c:v>
                </c:pt>
                <c:pt idx="203">
                  <c:v>15.851000000000001</c:v>
                </c:pt>
                <c:pt idx="204">
                  <c:v>7.1390000000000002</c:v>
                </c:pt>
                <c:pt idx="205">
                  <c:v>6.859</c:v>
                </c:pt>
                <c:pt idx="206">
                  <c:v>7.0330000000000004</c:v>
                </c:pt>
                <c:pt idx="207">
                  <c:v>7.17</c:v>
                </c:pt>
                <c:pt idx="208">
                  <c:v>7.5990000000000002</c:v>
                </c:pt>
                <c:pt idx="209">
                  <c:v>16.498999999999999</c:v>
                </c:pt>
                <c:pt idx="210">
                  <c:v>11.704000000000001</c:v>
                </c:pt>
                <c:pt idx="211">
                  <c:v>10.933999999999999</c:v>
                </c:pt>
                <c:pt idx="212">
                  <c:v>17.02</c:v>
                </c:pt>
                <c:pt idx="213">
                  <c:v>9.2409999999999997</c:v>
                </c:pt>
                <c:pt idx="214">
                  <c:v>8.0540000000000003</c:v>
                </c:pt>
                <c:pt idx="215">
                  <c:v>11.393000000000001</c:v>
                </c:pt>
                <c:pt idx="216">
                  <c:v>6.3529999999999998</c:v>
                </c:pt>
                <c:pt idx="217">
                  <c:v>7.9779999999999998</c:v>
                </c:pt>
                <c:pt idx="218">
                  <c:v>7.7709999999999999</c:v>
                </c:pt>
                <c:pt idx="219">
                  <c:v>6.2619999999999996</c:v>
                </c:pt>
                <c:pt idx="220">
                  <c:v>15.153</c:v>
                </c:pt>
                <c:pt idx="221">
                  <c:v>14.115</c:v>
                </c:pt>
                <c:pt idx="222">
                  <c:v>8.9220000000000006</c:v>
                </c:pt>
                <c:pt idx="223">
                  <c:v>6.98</c:v>
                </c:pt>
                <c:pt idx="224">
                  <c:v>5.2130000000000001</c:v>
                </c:pt>
                <c:pt idx="225">
                  <c:v>6.165</c:v>
                </c:pt>
                <c:pt idx="226">
                  <c:v>5.0030000000000001</c:v>
                </c:pt>
                <c:pt idx="227">
                  <c:v>5.8090000000000002</c:v>
                </c:pt>
                <c:pt idx="228">
                  <c:v>7.7789999999999999</c:v>
                </c:pt>
                <c:pt idx="229">
                  <c:v>9.7989999999999995</c:v>
                </c:pt>
                <c:pt idx="230">
                  <c:v>7.0190000000000001</c:v>
                </c:pt>
                <c:pt idx="231">
                  <c:v>6.7690000000000001</c:v>
                </c:pt>
                <c:pt idx="232">
                  <c:v>9.0359999999999996</c:v>
                </c:pt>
                <c:pt idx="233">
                  <c:v>8.609</c:v>
                </c:pt>
                <c:pt idx="234">
                  <c:v>8.0039999999999996</c:v>
                </c:pt>
                <c:pt idx="235">
                  <c:v>8.2140000000000004</c:v>
                </c:pt>
                <c:pt idx="236">
                  <c:v>7.35</c:v>
                </c:pt>
                <c:pt idx="237">
                  <c:v>7.7270000000000003</c:v>
                </c:pt>
                <c:pt idx="238">
                  <c:v>6.8680000000000003</c:v>
                </c:pt>
                <c:pt idx="239">
                  <c:v>8.7089999999999996</c:v>
                </c:pt>
                <c:pt idx="240">
                  <c:v>7.1189999999999998</c:v>
                </c:pt>
                <c:pt idx="241">
                  <c:v>9.5809999999999995</c:v>
                </c:pt>
                <c:pt idx="242">
                  <c:v>8.9139999999999997</c:v>
                </c:pt>
                <c:pt idx="243">
                  <c:v>9.0969999999999995</c:v>
                </c:pt>
                <c:pt idx="244">
                  <c:v>10.275</c:v>
                </c:pt>
                <c:pt idx="245">
                  <c:v>8.2840000000000007</c:v>
                </c:pt>
                <c:pt idx="246">
                  <c:v>6.5609999999999999</c:v>
                </c:pt>
                <c:pt idx="247">
                  <c:v>6.9569999999999999</c:v>
                </c:pt>
                <c:pt idx="248">
                  <c:v>9.0570000000000004</c:v>
                </c:pt>
                <c:pt idx="249">
                  <c:v>8.2989999999999995</c:v>
                </c:pt>
                <c:pt idx="250">
                  <c:v>7.1820000000000004</c:v>
                </c:pt>
                <c:pt idx="251">
                  <c:v>10.503</c:v>
                </c:pt>
                <c:pt idx="252">
                  <c:v>8.7479999999999993</c:v>
                </c:pt>
                <c:pt idx="253">
                  <c:v>8.9469999999999992</c:v>
                </c:pt>
                <c:pt idx="254">
                  <c:v>7.1760000000000002</c:v>
                </c:pt>
                <c:pt idx="255">
                  <c:v>7.0510000000000002</c:v>
                </c:pt>
                <c:pt idx="256">
                  <c:v>6.5739999999999998</c:v>
                </c:pt>
                <c:pt idx="257">
                  <c:v>6.8410000000000002</c:v>
                </c:pt>
                <c:pt idx="258">
                  <c:v>8.5030000000000001</c:v>
                </c:pt>
                <c:pt idx="259">
                  <c:v>10.972</c:v>
                </c:pt>
                <c:pt idx="260">
                  <c:v>11.186</c:v>
                </c:pt>
                <c:pt idx="261">
                  <c:v>7.2050000000000001</c:v>
                </c:pt>
                <c:pt idx="262">
                  <c:v>8.5830000000000002</c:v>
                </c:pt>
                <c:pt idx="263">
                  <c:v>7.8819999999999997</c:v>
                </c:pt>
                <c:pt idx="264">
                  <c:v>7.117</c:v>
                </c:pt>
                <c:pt idx="265">
                  <c:v>7.4820000000000002</c:v>
                </c:pt>
                <c:pt idx="266">
                  <c:v>6.5540000000000003</c:v>
                </c:pt>
                <c:pt idx="267">
                  <c:v>10.962</c:v>
                </c:pt>
                <c:pt idx="268">
                  <c:v>13.026</c:v>
                </c:pt>
                <c:pt idx="269">
                  <c:v>10.273</c:v>
                </c:pt>
                <c:pt idx="270">
                  <c:v>5.89</c:v>
                </c:pt>
                <c:pt idx="271">
                  <c:v>5.9509999999999996</c:v>
                </c:pt>
                <c:pt idx="272">
                  <c:v>7.2809999999999997</c:v>
                </c:pt>
                <c:pt idx="273">
                  <c:v>6.3310000000000004</c:v>
                </c:pt>
                <c:pt idx="274">
                  <c:v>11.686999999999999</c:v>
                </c:pt>
                <c:pt idx="275">
                  <c:v>11.180999999999999</c:v>
                </c:pt>
                <c:pt idx="276">
                  <c:v>7.468</c:v>
                </c:pt>
                <c:pt idx="277">
                  <c:v>7.0289999999999999</c:v>
                </c:pt>
                <c:pt idx="278">
                  <c:v>5.6280000000000001</c:v>
                </c:pt>
                <c:pt idx="279">
                  <c:v>6.3339999999999996</c:v>
                </c:pt>
                <c:pt idx="280">
                  <c:v>6.1920000000000002</c:v>
                </c:pt>
                <c:pt idx="281">
                  <c:v>8.2859999999999996</c:v>
                </c:pt>
                <c:pt idx="282">
                  <c:v>6.6879999999999997</c:v>
                </c:pt>
                <c:pt idx="283">
                  <c:v>4.7720000000000002</c:v>
                </c:pt>
                <c:pt idx="284">
                  <c:v>4.9539999999999997</c:v>
                </c:pt>
                <c:pt idx="285">
                  <c:v>7.0819999999999999</c:v>
                </c:pt>
                <c:pt idx="286">
                  <c:v>7.1360000000000001</c:v>
                </c:pt>
                <c:pt idx="287">
                  <c:v>6.5380000000000003</c:v>
                </c:pt>
                <c:pt idx="288">
                  <c:v>6.1269999999999998</c:v>
                </c:pt>
                <c:pt idx="289">
                  <c:v>7.2590000000000003</c:v>
                </c:pt>
                <c:pt idx="290">
                  <c:v>4.2610000000000001</c:v>
                </c:pt>
                <c:pt idx="291">
                  <c:v>6.2530000000000001</c:v>
                </c:pt>
                <c:pt idx="292">
                  <c:v>5.5540000000000003</c:v>
                </c:pt>
                <c:pt idx="293">
                  <c:v>7.4640000000000004</c:v>
                </c:pt>
                <c:pt idx="294">
                  <c:v>6.8739999999999997</c:v>
                </c:pt>
                <c:pt idx="295">
                  <c:v>6.8559999999999999</c:v>
                </c:pt>
                <c:pt idx="296">
                  <c:v>8.6859999999999999</c:v>
                </c:pt>
                <c:pt idx="297">
                  <c:v>10.090999999999999</c:v>
                </c:pt>
                <c:pt idx="298">
                  <c:v>13.042999999999999</c:v>
                </c:pt>
                <c:pt idx="299">
                  <c:v>6.835</c:v>
                </c:pt>
                <c:pt idx="300">
                  <c:v>6.556</c:v>
                </c:pt>
                <c:pt idx="301">
                  <c:v>8.4359999999999999</c:v>
                </c:pt>
                <c:pt idx="302">
                  <c:v>9.2669999999999995</c:v>
                </c:pt>
                <c:pt idx="303">
                  <c:v>6.7590000000000003</c:v>
                </c:pt>
                <c:pt idx="304">
                  <c:v>7.952</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562"/>
          <c:min val="44197"/>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Temp'!$B$104:$M$104</c:f>
              <c:numCache>
                <c:formatCode>0.0</c:formatCode>
                <c:ptCount val="12"/>
                <c:pt idx="0">
                  <c:v>28.341999999999999</c:v>
                </c:pt>
                <c:pt idx="1">
                  <c:v>28.41</c:v>
                </c:pt>
                <c:pt idx="2">
                  <c:v>28.219000000000001</c:v>
                </c:pt>
                <c:pt idx="3">
                  <c:v>28.946999999999999</c:v>
                </c:pt>
                <c:pt idx="4">
                  <c:v>29.131</c:v>
                </c:pt>
                <c:pt idx="5">
                  <c:v>29.655999999999999</c:v>
                </c:pt>
                <c:pt idx="8">
                  <c:v>29.571000000000002</c:v>
                </c:pt>
                <c:pt idx="9">
                  <c:v>29.509</c:v>
                </c:pt>
              </c:numCache>
            </c:numRef>
          </c:val>
          <c:smooth val="0"/>
          <c:extLst>
            <c:ext xmlns:c16="http://schemas.microsoft.com/office/drawing/2014/chart" uri="{C3380CC4-5D6E-409C-BE32-E72D297353CC}">
              <c16:uniqueId val="{00000000-819E-4907-9A53-9F96BECDC7DD}"/>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Temp'!$B$114:$M$114</c:f>
                <c:numCache>
                  <c:formatCode>General</c:formatCode>
                  <c:ptCount val="12"/>
                  <c:pt idx="0">
                    <c:v>0.65990658875506969</c:v>
                  </c:pt>
                  <c:pt idx="1">
                    <c:v>0.51695465013298614</c:v>
                  </c:pt>
                  <c:pt idx="2">
                    <c:v>0.56252307723177086</c:v>
                  </c:pt>
                  <c:pt idx="3">
                    <c:v>0.52647456474198384</c:v>
                  </c:pt>
                  <c:pt idx="4">
                    <c:v>0.51019258489732155</c:v>
                  </c:pt>
                  <c:pt idx="5">
                    <c:v>0.68453701432180269</c:v>
                  </c:pt>
                  <c:pt idx="6">
                    <c:v>0.53411887002825664</c:v>
                  </c:pt>
                  <c:pt idx="7">
                    <c:v>0.28476016740614657</c:v>
                  </c:pt>
                  <c:pt idx="8">
                    <c:v>0.44183941127911763</c:v>
                  </c:pt>
                  <c:pt idx="9">
                    <c:v>0.47593845375710686</c:v>
                  </c:pt>
                  <c:pt idx="10">
                    <c:v>0.69736883649733516</c:v>
                  </c:pt>
                  <c:pt idx="11">
                    <c:v>0.66614183262760995</c:v>
                  </c:pt>
                </c:numCache>
              </c:numRef>
            </c:plus>
            <c:minus>
              <c:numRef>
                <c:f>'Air Temp'!$B$114:$M$114</c:f>
                <c:numCache>
                  <c:formatCode>General</c:formatCode>
                  <c:ptCount val="12"/>
                  <c:pt idx="0">
                    <c:v>0.65990658875506969</c:v>
                  </c:pt>
                  <c:pt idx="1">
                    <c:v>0.51695465013298614</c:v>
                  </c:pt>
                  <c:pt idx="2">
                    <c:v>0.56252307723177086</c:v>
                  </c:pt>
                  <c:pt idx="3">
                    <c:v>0.52647456474198384</c:v>
                  </c:pt>
                  <c:pt idx="4">
                    <c:v>0.51019258489732155</c:v>
                  </c:pt>
                  <c:pt idx="5">
                    <c:v>0.68453701432180269</c:v>
                  </c:pt>
                  <c:pt idx="6">
                    <c:v>0.53411887002825664</c:v>
                  </c:pt>
                  <c:pt idx="7">
                    <c:v>0.28476016740614657</c:v>
                  </c:pt>
                  <c:pt idx="8">
                    <c:v>0.44183941127911763</c:v>
                  </c:pt>
                  <c:pt idx="9">
                    <c:v>0.47593845375710686</c:v>
                  </c:pt>
                  <c:pt idx="10">
                    <c:v>0.69736883649733516</c:v>
                  </c:pt>
                  <c:pt idx="11">
                    <c:v>0.66614183262760995</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Temp'!$B$113:$M$113</c:f>
              <c:numCache>
                <c:formatCode>0.0</c:formatCode>
                <c:ptCount val="12"/>
                <c:pt idx="0">
                  <c:v>28.091666666666665</c:v>
                </c:pt>
                <c:pt idx="1">
                  <c:v>28.088117647058827</c:v>
                </c:pt>
                <c:pt idx="2">
                  <c:v>28.372277777777775</c:v>
                </c:pt>
                <c:pt idx="3">
                  <c:v>29.056055555555556</c:v>
                </c:pt>
                <c:pt idx="4">
                  <c:v>29.943157894736839</c:v>
                </c:pt>
                <c:pt idx="5">
                  <c:v>30.080421052631575</c:v>
                </c:pt>
                <c:pt idx="6">
                  <c:v>29.490444444444449</c:v>
                </c:pt>
                <c:pt idx="7">
                  <c:v>29.617333333333331</c:v>
                </c:pt>
                <c:pt idx="8">
                  <c:v>29.995222222222221</c:v>
                </c:pt>
                <c:pt idx="9">
                  <c:v>29.997666666666664</c:v>
                </c:pt>
                <c:pt idx="10">
                  <c:v>28.950333333333333</c:v>
                </c:pt>
                <c:pt idx="11">
                  <c:v>28.626333333333328</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Daily_2021!$B$4:$B$368</c:f>
              <c:numCache>
                <c:formatCode>0.0</c:formatCode>
                <c:ptCount val="365"/>
                <c:pt idx="0">
                  <c:v>0</c:v>
                </c:pt>
                <c:pt idx="1">
                  <c:v>0</c:v>
                </c:pt>
                <c:pt idx="2">
                  <c:v>0</c:v>
                </c:pt>
                <c:pt idx="3">
                  <c:v>0</c:v>
                </c:pt>
                <c:pt idx="4">
                  <c:v>0</c:v>
                </c:pt>
                <c:pt idx="5">
                  <c:v>0</c:v>
                </c:pt>
                <c:pt idx="6">
                  <c:v>0</c:v>
                </c:pt>
                <c:pt idx="7">
                  <c:v>0.50800000000000001</c:v>
                </c:pt>
                <c:pt idx="8">
                  <c:v>66.031999999999996</c:v>
                </c:pt>
                <c:pt idx="9">
                  <c:v>2.032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1.016</c:v>
                </c:pt>
                <c:pt idx="24">
                  <c:v>0</c:v>
                </c:pt>
                <c:pt idx="25">
                  <c:v>0</c:v>
                </c:pt>
                <c:pt idx="26">
                  <c:v>0</c:v>
                </c:pt>
                <c:pt idx="27">
                  <c:v>0</c:v>
                </c:pt>
                <c:pt idx="28">
                  <c:v>0.76200000000000001</c:v>
                </c:pt>
                <c:pt idx="29">
                  <c:v>0.254</c:v>
                </c:pt>
                <c:pt idx="30">
                  <c:v>0</c:v>
                </c:pt>
                <c:pt idx="31">
                  <c:v>0</c:v>
                </c:pt>
                <c:pt idx="32">
                  <c:v>1.016</c:v>
                </c:pt>
                <c:pt idx="33">
                  <c:v>0</c:v>
                </c:pt>
                <c:pt idx="34">
                  <c:v>0.76200000000000001</c:v>
                </c:pt>
                <c:pt idx="35">
                  <c:v>2.032</c:v>
                </c:pt>
                <c:pt idx="36">
                  <c:v>3.048</c:v>
                </c:pt>
                <c:pt idx="37">
                  <c:v>0</c:v>
                </c:pt>
                <c:pt idx="38">
                  <c:v>1.524</c:v>
                </c:pt>
                <c:pt idx="39">
                  <c:v>0</c:v>
                </c:pt>
                <c:pt idx="40">
                  <c:v>23.622</c:v>
                </c:pt>
                <c:pt idx="41">
                  <c:v>0</c:v>
                </c:pt>
                <c:pt idx="42">
                  <c:v>0.50800000000000001</c:v>
                </c:pt>
                <c:pt idx="43">
                  <c:v>0</c:v>
                </c:pt>
                <c:pt idx="44">
                  <c:v>0</c:v>
                </c:pt>
                <c:pt idx="45">
                  <c:v>0.50800000000000001</c:v>
                </c:pt>
                <c:pt idx="46">
                  <c:v>0.254</c:v>
                </c:pt>
                <c:pt idx="47">
                  <c:v>0</c:v>
                </c:pt>
                <c:pt idx="48">
                  <c:v>0</c:v>
                </c:pt>
                <c:pt idx="49">
                  <c:v>1.27</c:v>
                </c:pt>
                <c:pt idx="50">
                  <c:v>0</c:v>
                </c:pt>
                <c:pt idx="51">
                  <c:v>0</c:v>
                </c:pt>
                <c:pt idx="52">
                  <c:v>3.302</c:v>
                </c:pt>
                <c:pt idx="53">
                  <c:v>0</c:v>
                </c:pt>
                <c:pt idx="54">
                  <c:v>3.81</c:v>
                </c:pt>
                <c:pt idx="55">
                  <c:v>0</c:v>
                </c:pt>
                <c:pt idx="56">
                  <c:v>1.524</c:v>
                </c:pt>
                <c:pt idx="57">
                  <c:v>0.76200000000000001</c:v>
                </c:pt>
                <c:pt idx="58">
                  <c:v>0.254</c:v>
                </c:pt>
                <c:pt idx="59">
                  <c:v>0</c:v>
                </c:pt>
                <c:pt idx="60">
                  <c:v>0</c:v>
                </c:pt>
                <c:pt idx="61">
                  <c:v>0</c:v>
                </c:pt>
                <c:pt idx="62">
                  <c:v>0</c:v>
                </c:pt>
                <c:pt idx="63">
                  <c:v>0</c:v>
                </c:pt>
                <c:pt idx="64">
                  <c:v>0</c:v>
                </c:pt>
                <c:pt idx="65">
                  <c:v>1.27</c:v>
                </c:pt>
                <c:pt idx="66">
                  <c:v>8.3819999999999997</c:v>
                </c:pt>
                <c:pt idx="67">
                  <c:v>0</c:v>
                </c:pt>
                <c:pt idx="68">
                  <c:v>1.016</c:v>
                </c:pt>
                <c:pt idx="69">
                  <c:v>0</c:v>
                </c:pt>
                <c:pt idx="70">
                  <c:v>3.556</c:v>
                </c:pt>
                <c:pt idx="71">
                  <c:v>0</c:v>
                </c:pt>
                <c:pt idx="72">
                  <c:v>0</c:v>
                </c:pt>
                <c:pt idx="73">
                  <c:v>0</c:v>
                </c:pt>
                <c:pt idx="74">
                  <c:v>0</c:v>
                </c:pt>
                <c:pt idx="75">
                  <c:v>0</c:v>
                </c:pt>
                <c:pt idx="76">
                  <c:v>0</c:v>
                </c:pt>
                <c:pt idx="77">
                  <c:v>23.622</c:v>
                </c:pt>
                <c:pt idx="78">
                  <c:v>0</c:v>
                </c:pt>
                <c:pt idx="79">
                  <c:v>0</c:v>
                </c:pt>
                <c:pt idx="80">
                  <c:v>0</c:v>
                </c:pt>
                <c:pt idx="81">
                  <c:v>2.286</c:v>
                </c:pt>
                <c:pt idx="82">
                  <c:v>0</c:v>
                </c:pt>
                <c:pt idx="83">
                  <c:v>0</c:v>
                </c:pt>
                <c:pt idx="84">
                  <c:v>0.50800000000000001</c:v>
                </c:pt>
                <c:pt idx="85">
                  <c:v>0.254</c:v>
                </c:pt>
                <c:pt idx="86">
                  <c:v>3.302</c:v>
                </c:pt>
                <c:pt idx="87">
                  <c:v>0</c:v>
                </c:pt>
                <c:pt idx="88">
                  <c:v>0</c:v>
                </c:pt>
                <c:pt idx="89">
                  <c:v>0</c:v>
                </c:pt>
                <c:pt idx="90">
                  <c:v>0</c:v>
                </c:pt>
                <c:pt idx="91">
                  <c:v>9.1440000000000001</c:v>
                </c:pt>
                <c:pt idx="92">
                  <c:v>8.6359999999999992</c:v>
                </c:pt>
                <c:pt idx="93">
                  <c:v>15.747999999999999</c:v>
                </c:pt>
                <c:pt idx="94">
                  <c:v>7.3659999999999997</c:v>
                </c:pt>
                <c:pt idx="95">
                  <c:v>4.8259999999999996</c:v>
                </c:pt>
                <c:pt idx="96">
                  <c:v>0</c:v>
                </c:pt>
                <c:pt idx="97">
                  <c:v>0.76200000000000001</c:v>
                </c:pt>
                <c:pt idx="98">
                  <c:v>9.1440000000000001</c:v>
                </c:pt>
                <c:pt idx="99">
                  <c:v>0</c:v>
                </c:pt>
                <c:pt idx="100">
                  <c:v>0</c:v>
                </c:pt>
                <c:pt idx="101">
                  <c:v>0</c:v>
                </c:pt>
                <c:pt idx="102">
                  <c:v>0</c:v>
                </c:pt>
                <c:pt idx="103">
                  <c:v>7.1120000000000001</c:v>
                </c:pt>
                <c:pt idx="104">
                  <c:v>1.778</c:v>
                </c:pt>
                <c:pt idx="105">
                  <c:v>0</c:v>
                </c:pt>
                <c:pt idx="106">
                  <c:v>17.015999999999998</c:v>
                </c:pt>
                <c:pt idx="107">
                  <c:v>0</c:v>
                </c:pt>
                <c:pt idx="108">
                  <c:v>17.021999999999998</c:v>
                </c:pt>
                <c:pt idx="109">
                  <c:v>29.975999999999999</c:v>
                </c:pt>
                <c:pt idx="110">
                  <c:v>0</c:v>
                </c:pt>
                <c:pt idx="111">
                  <c:v>1.27</c:v>
                </c:pt>
                <c:pt idx="112">
                  <c:v>0</c:v>
                </c:pt>
                <c:pt idx="113">
                  <c:v>0</c:v>
                </c:pt>
                <c:pt idx="114">
                  <c:v>0</c:v>
                </c:pt>
                <c:pt idx="115">
                  <c:v>0</c:v>
                </c:pt>
                <c:pt idx="116">
                  <c:v>0</c:v>
                </c:pt>
                <c:pt idx="117">
                  <c:v>0</c:v>
                </c:pt>
                <c:pt idx="118">
                  <c:v>0</c:v>
                </c:pt>
                <c:pt idx="119">
                  <c:v>0</c:v>
                </c:pt>
                <c:pt idx="120">
                  <c:v>22.352</c:v>
                </c:pt>
                <c:pt idx="121">
                  <c:v>0</c:v>
                </c:pt>
                <c:pt idx="122">
                  <c:v>0</c:v>
                </c:pt>
                <c:pt idx="123">
                  <c:v>15.496</c:v>
                </c:pt>
                <c:pt idx="124">
                  <c:v>0</c:v>
                </c:pt>
                <c:pt idx="125">
                  <c:v>0.50800000000000001</c:v>
                </c:pt>
                <c:pt idx="126">
                  <c:v>23.114000000000001</c:v>
                </c:pt>
                <c:pt idx="127">
                  <c:v>0</c:v>
                </c:pt>
                <c:pt idx="128">
                  <c:v>7.62</c:v>
                </c:pt>
                <c:pt idx="129">
                  <c:v>0.254</c:v>
                </c:pt>
                <c:pt idx="130">
                  <c:v>14.986000000000001</c:v>
                </c:pt>
                <c:pt idx="131">
                  <c:v>3.81</c:v>
                </c:pt>
                <c:pt idx="132">
                  <c:v>0</c:v>
                </c:pt>
                <c:pt idx="133">
                  <c:v>0</c:v>
                </c:pt>
                <c:pt idx="134">
                  <c:v>15.494</c:v>
                </c:pt>
                <c:pt idx="135">
                  <c:v>0</c:v>
                </c:pt>
                <c:pt idx="136">
                  <c:v>2.794</c:v>
                </c:pt>
                <c:pt idx="137">
                  <c:v>2.54</c:v>
                </c:pt>
                <c:pt idx="138">
                  <c:v>0</c:v>
                </c:pt>
                <c:pt idx="139">
                  <c:v>0</c:v>
                </c:pt>
                <c:pt idx="140">
                  <c:v>0</c:v>
                </c:pt>
                <c:pt idx="141">
                  <c:v>0</c:v>
                </c:pt>
                <c:pt idx="142">
                  <c:v>2.794</c:v>
                </c:pt>
                <c:pt idx="143">
                  <c:v>21.085999999999999</c:v>
                </c:pt>
                <c:pt idx="144">
                  <c:v>0.254</c:v>
                </c:pt>
                <c:pt idx="145">
                  <c:v>0.254</c:v>
                </c:pt>
                <c:pt idx="146">
                  <c:v>0.254</c:v>
                </c:pt>
                <c:pt idx="147">
                  <c:v>18.795999999999999</c:v>
                </c:pt>
                <c:pt idx="148">
                  <c:v>22.86</c:v>
                </c:pt>
                <c:pt idx="149">
                  <c:v>0</c:v>
                </c:pt>
                <c:pt idx="150">
                  <c:v>4.5720000000000001</c:v>
                </c:pt>
                <c:pt idx="151">
                  <c:v>8.3819999999999997</c:v>
                </c:pt>
                <c:pt idx="152">
                  <c:v>84.07</c:v>
                </c:pt>
                <c:pt idx="153">
                  <c:v>5.5880000000000001</c:v>
                </c:pt>
                <c:pt idx="154">
                  <c:v>0</c:v>
                </c:pt>
                <c:pt idx="155">
                  <c:v>21.338000000000001</c:v>
                </c:pt>
                <c:pt idx="156">
                  <c:v>0.50800000000000001</c:v>
                </c:pt>
                <c:pt idx="157">
                  <c:v>11.176</c:v>
                </c:pt>
                <c:pt idx="158">
                  <c:v>0</c:v>
                </c:pt>
                <c:pt idx="159">
                  <c:v>1.778</c:v>
                </c:pt>
                <c:pt idx="160">
                  <c:v>0</c:v>
                </c:pt>
                <c:pt idx="161">
                  <c:v>0</c:v>
                </c:pt>
                <c:pt idx="162">
                  <c:v>30.734000000000002</c:v>
                </c:pt>
                <c:pt idx="163">
                  <c:v>14.478</c:v>
                </c:pt>
                <c:pt idx="164">
                  <c:v>0.254</c:v>
                </c:pt>
                <c:pt idx="165">
                  <c:v>4.5720000000000001</c:v>
                </c:pt>
                <c:pt idx="166">
                  <c:v>0</c:v>
                </c:pt>
                <c:pt idx="167">
                  <c:v>0</c:v>
                </c:pt>
                <c:pt idx="168">
                  <c:v>3.302</c:v>
                </c:pt>
                <c:pt idx="169">
                  <c:v>36.322000000000003</c:v>
                </c:pt>
                <c:pt idx="170">
                  <c:v>13.97</c:v>
                </c:pt>
                <c:pt idx="171">
                  <c:v>71.376000000000005</c:v>
                </c:pt>
                <c:pt idx="230">
                  <c:v>0.76200000000000001</c:v>
                </c:pt>
                <c:pt idx="231">
                  <c:v>6.0960000000000001</c:v>
                </c:pt>
                <c:pt idx="232">
                  <c:v>2.54</c:v>
                </c:pt>
                <c:pt idx="233">
                  <c:v>2.032</c:v>
                </c:pt>
                <c:pt idx="234">
                  <c:v>4.3179999999999996</c:v>
                </c:pt>
                <c:pt idx="235">
                  <c:v>23.114000000000001</c:v>
                </c:pt>
                <c:pt idx="236">
                  <c:v>0.76200000000000001</c:v>
                </c:pt>
                <c:pt idx="237">
                  <c:v>14.731999999999999</c:v>
                </c:pt>
                <c:pt idx="238">
                  <c:v>1.778</c:v>
                </c:pt>
                <c:pt idx="239">
                  <c:v>4.3179999999999996</c:v>
                </c:pt>
                <c:pt idx="240">
                  <c:v>8.89</c:v>
                </c:pt>
                <c:pt idx="241">
                  <c:v>81.284000000000006</c:v>
                </c:pt>
                <c:pt idx="242">
                  <c:v>60.2</c:v>
                </c:pt>
                <c:pt idx="243">
                  <c:v>0</c:v>
                </c:pt>
                <c:pt idx="244">
                  <c:v>0</c:v>
                </c:pt>
                <c:pt idx="245">
                  <c:v>39.369999999999997</c:v>
                </c:pt>
                <c:pt idx="246">
                  <c:v>1.27</c:v>
                </c:pt>
                <c:pt idx="247">
                  <c:v>2.286</c:v>
                </c:pt>
                <c:pt idx="248">
                  <c:v>14.478</c:v>
                </c:pt>
                <c:pt idx="249">
                  <c:v>0.50800000000000001</c:v>
                </c:pt>
                <c:pt idx="250">
                  <c:v>12.7</c:v>
                </c:pt>
                <c:pt idx="251">
                  <c:v>6.0960000000000001</c:v>
                </c:pt>
                <c:pt idx="252">
                  <c:v>4.8259999999999996</c:v>
                </c:pt>
                <c:pt idx="253">
                  <c:v>0.254</c:v>
                </c:pt>
                <c:pt idx="254">
                  <c:v>0</c:v>
                </c:pt>
                <c:pt idx="255">
                  <c:v>4.5720000000000001</c:v>
                </c:pt>
                <c:pt idx="256">
                  <c:v>0.254</c:v>
                </c:pt>
                <c:pt idx="257">
                  <c:v>37.08</c:v>
                </c:pt>
                <c:pt idx="258">
                  <c:v>10.922000000000001</c:v>
                </c:pt>
                <c:pt idx="259">
                  <c:v>29.97</c:v>
                </c:pt>
                <c:pt idx="260">
                  <c:v>45.972000000000001</c:v>
                </c:pt>
                <c:pt idx="261">
                  <c:v>30.224</c:v>
                </c:pt>
                <c:pt idx="262">
                  <c:v>10.922000000000001</c:v>
                </c:pt>
                <c:pt idx="263">
                  <c:v>1.524</c:v>
                </c:pt>
                <c:pt idx="264">
                  <c:v>25.4</c:v>
                </c:pt>
                <c:pt idx="265">
                  <c:v>0</c:v>
                </c:pt>
                <c:pt idx="266">
                  <c:v>1.778</c:v>
                </c:pt>
                <c:pt idx="267">
                  <c:v>15.24</c:v>
                </c:pt>
                <c:pt idx="268">
                  <c:v>72.902000000000001</c:v>
                </c:pt>
                <c:pt idx="269">
                  <c:v>26.416</c:v>
                </c:pt>
                <c:pt idx="270">
                  <c:v>1.524</c:v>
                </c:pt>
                <c:pt idx="271">
                  <c:v>18.036000000000001</c:v>
                </c:pt>
                <c:pt idx="272">
                  <c:v>1.524</c:v>
                </c:pt>
                <c:pt idx="273">
                  <c:v>0</c:v>
                </c:pt>
                <c:pt idx="274">
                  <c:v>9.1440000000000001</c:v>
                </c:pt>
                <c:pt idx="275">
                  <c:v>5.5880000000000001</c:v>
                </c:pt>
                <c:pt idx="276">
                  <c:v>10.922000000000001</c:v>
                </c:pt>
                <c:pt idx="277">
                  <c:v>0</c:v>
                </c:pt>
                <c:pt idx="278">
                  <c:v>6.35</c:v>
                </c:pt>
                <c:pt idx="279">
                  <c:v>27.686</c:v>
                </c:pt>
                <c:pt idx="280">
                  <c:v>22.606000000000002</c:v>
                </c:pt>
                <c:pt idx="281">
                  <c:v>1.27</c:v>
                </c:pt>
                <c:pt idx="282">
                  <c:v>36.326000000000001</c:v>
                </c:pt>
                <c:pt idx="283">
                  <c:v>0.76200000000000001</c:v>
                </c:pt>
                <c:pt idx="284">
                  <c:v>3.302</c:v>
                </c:pt>
                <c:pt idx="285">
                  <c:v>5.3339999999999996</c:v>
                </c:pt>
                <c:pt idx="286">
                  <c:v>0</c:v>
                </c:pt>
                <c:pt idx="287">
                  <c:v>3.81</c:v>
                </c:pt>
                <c:pt idx="288">
                  <c:v>44.962000000000003</c:v>
                </c:pt>
                <c:pt idx="289">
                  <c:v>0</c:v>
                </c:pt>
                <c:pt idx="290">
                  <c:v>43.43</c:v>
                </c:pt>
                <c:pt idx="291">
                  <c:v>1.27</c:v>
                </c:pt>
                <c:pt idx="292">
                  <c:v>0</c:v>
                </c:pt>
                <c:pt idx="293">
                  <c:v>19.05</c:v>
                </c:pt>
                <c:pt idx="294">
                  <c:v>0.50800000000000001</c:v>
                </c:pt>
                <c:pt idx="295">
                  <c:v>46.731999999999999</c:v>
                </c:pt>
                <c:pt idx="296">
                  <c:v>0.254</c:v>
                </c:pt>
                <c:pt idx="297">
                  <c:v>4.3179999999999996</c:v>
                </c:pt>
                <c:pt idx="298">
                  <c:v>21.082000000000001</c:v>
                </c:pt>
                <c:pt idx="299">
                  <c:v>0.254</c:v>
                </c:pt>
                <c:pt idx="300">
                  <c:v>0</c:v>
                </c:pt>
                <c:pt idx="301">
                  <c:v>0</c:v>
                </c:pt>
                <c:pt idx="302">
                  <c:v>0.76200000000000001</c:v>
                </c:pt>
                <c:pt idx="303">
                  <c:v>28.704000000000001</c:v>
                </c:pt>
                <c:pt idx="304">
                  <c:v>151.90199999999999</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562"/>
          <c:min val="44197"/>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Daily_2021!$C$4:$C$368</c:f>
              <c:numCache>
                <c:formatCode>0.0</c:formatCode>
                <c:ptCount val="365"/>
                <c:pt idx="0">
                  <c:v>87.444000000000003</c:v>
                </c:pt>
                <c:pt idx="1">
                  <c:v>85.399000000000001</c:v>
                </c:pt>
                <c:pt idx="2">
                  <c:v>86.12</c:v>
                </c:pt>
                <c:pt idx="3">
                  <c:v>79.756</c:v>
                </c:pt>
                <c:pt idx="4">
                  <c:v>70.585999999999999</c:v>
                </c:pt>
                <c:pt idx="5">
                  <c:v>78.049000000000007</c:v>
                </c:pt>
                <c:pt idx="6">
                  <c:v>83.32</c:v>
                </c:pt>
                <c:pt idx="7">
                  <c:v>76.828999999999994</c:v>
                </c:pt>
                <c:pt idx="8">
                  <c:v>92.453000000000003</c:v>
                </c:pt>
                <c:pt idx="9">
                  <c:v>88.075000000000003</c:v>
                </c:pt>
                <c:pt idx="10">
                  <c:v>85.852999999999994</c:v>
                </c:pt>
                <c:pt idx="11">
                  <c:v>84.697999999999993</c:v>
                </c:pt>
                <c:pt idx="12">
                  <c:v>83.649000000000001</c:v>
                </c:pt>
                <c:pt idx="13">
                  <c:v>81.745999999999995</c:v>
                </c:pt>
                <c:pt idx="14">
                  <c:v>81.438000000000002</c:v>
                </c:pt>
                <c:pt idx="15">
                  <c:v>81.58</c:v>
                </c:pt>
                <c:pt idx="16">
                  <c:v>81.405000000000001</c:v>
                </c:pt>
                <c:pt idx="17">
                  <c:v>80.066999999999993</c:v>
                </c:pt>
                <c:pt idx="18">
                  <c:v>80.587000000000003</c:v>
                </c:pt>
                <c:pt idx="19">
                  <c:v>81.278999999999996</c:v>
                </c:pt>
                <c:pt idx="20">
                  <c:v>79.638999999999996</c:v>
                </c:pt>
                <c:pt idx="21">
                  <c:v>78.224000000000004</c:v>
                </c:pt>
                <c:pt idx="22">
                  <c:v>80.299000000000007</c:v>
                </c:pt>
                <c:pt idx="23">
                  <c:v>81.307000000000002</c:v>
                </c:pt>
                <c:pt idx="24">
                  <c:v>78.593999999999994</c:v>
                </c:pt>
                <c:pt idx="25">
                  <c:v>79.197999999999993</c:v>
                </c:pt>
                <c:pt idx="26">
                  <c:v>82.478999999999999</c:v>
                </c:pt>
                <c:pt idx="27">
                  <c:v>79.703000000000003</c:v>
                </c:pt>
                <c:pt idx="28">
                  <c:v>75.745999999999995</c:v>
                </c:pt>
                <c:pt idx="29">
                  <c:v>76.765000000000001</c:v>
                </c:pt>
                <c:pt idx="30">
                  <c:v>80.543999999999997</c:v>
                </c:pt>
                <c:pt idx="31">
                  <c:v>83.438000000000002</c:v>
                </c:pt>
                <c:pt idx="32">
                  <c:v>82.897000000000006</c:v>
                </c:pt>
                <c:pt idx="33">
                  <c:v>80.831999999999994</c:v>
                </c:pt>
                <c:pt idx="34">
                  <c:v>81.876000000000005</c:v>
                </c:pt>
                <c:pt idx="35">
                  <c:v>82.600999999999999</c:v>
                </c:pt>
                <c:pt idx="36">
                  <c:v>85.186999999999998</c:v>
                </c:pt>
                <c:pt idx="37">
                  <c:v>82.212999999999994</c:v>
                </c:pt>
                <c:pt idx="38">
                  <c:v>82.494</c:v>
                </c:pt>
                <c:pt idx="39">
                  <c:v>79.394000000000005</c:v>
                </c:pt>
                <c:pt idx="40">
                  <c:v>81.945999999999998</c:v>
                </c:pt>
                <c:pt idx="41">
                  <c:v>77.498000000000005</c:v>
                </c:pt>
                <c:pt idx="42">
                  <c:v>79.129000000000005</c:v>
                </c:pt>
                <c:pt idx="43">
                  <c:v>81.644000000000005</c:v>
                </c:pt>
                <c:pt idx="44">
                  <c:v>83.302999999999997</c:v>
                </c:pt>
                <c:pt idx="45">
                  <c:v>82.209000000000003</c:v>
                </c:pt>
                <c:pt idx="46">
                  <c:v>82.805000000000007</c:v>
                </c:pt>
                <c:pt idx="47">
                  <c:v>78.043000000000006</c:v>
                </c:pt>
                <c:pt idx="48">
                  <c:v>77.366</c:v>
                </c:pt>
                <c:pt idx="49">
                  <c:v>85.99</c:v>
                </c:pt>
                <c:pt idx="50">
                  <c:v>78.840999999999994</c:v>
                </c:pt>
                <c:pt idx="51">
                  <c:v>77.100999999999999</c:v>
                </c:pt>
                <c:pt idx="52">
                  <c:v>74.721999999999994</c:v>
                </c:pt>
                <c:pt idx="53">
                  <c:v>76.242999999999995</c:v>
                </c:pt>
                <c:pt idx="54">
                  <c:v>80.994</c:v>
                </c:pt>
                <c:pt idx="55">
                  <c:v>82.152000000000001</c:v>
                </c:pt>
                <c:pt idx="56">
                  <c:v>83.468000000000004</c:v>
                </c:pt>
                <c:pt idx="57">
                  <c:v>81.430000000000007</c:v>
                </c:pt>
                <c:pt idx="58">
                  <c:v>79.561000000000007</c:v>
                </c:pt>
                <c:pt idx="59">
                  <c:v>80.031000000000006</c:v>
                </c:pt>
                <c:pt idx="60">
                  <c:v>76.284000000000006</c:v>
                </c:pt>
                <c:pt idx="61">
                  <c:v>74.034999999999997</c:v>
                </c:pt>
                <c:pt idx="62">
                  <c:v>75.998000000000005</c:v>
                </c:pt>
                <c:pt idx="63">
                  <c:v>72.138999999999996</c:v>
                </c:pt>
                <c:pt idx="64">
                  <c:v>71.593000000000004</c:v>
                </c:pt>
                <c:pt idx="65">
                  <c:v>81.888000000000005</c:v>
                </c:pt>
                <c:pt idx="66">
                  <c:v>82.97</c:v>
                </c:pt>
                <c:pt idx="67">
                  <c:v>81.334000000000003</c:v>
                </c:pt>
                <c:pt idx="68">
                  <c:v>77.790999999999997</c:v>
                </c:pt>
                <c:pt idx="69">
                  <c:v>75.117000000000004</c:v>
                </c:pt>
                <c:pt idx="70">
                  <c:v>79.221999999999994</c:v>
                </c:pt>
                <c:pt idx="71">
                  <c:v>78.114000000000004</c:v>
                </c:pt>
                <c:pt idx="72">
                  <c:v>78.951999999999998</c:v>
                </c:pt>
                <c:pt idx="73">
                  <c:v>77.567999999999998</c:v>
                </c:pt>
                <c:pt idx="74">
                  <c:v>81.632999999999996</c:v>
                </c:pt>
                <c:pt idx="75">
                  <c:v>84.132000000000005</c:v>
                </c:pt>
                <c:pt idx="76">
                  <c:v>86.146000000000001</c:v>
                </c:pt>
                <c:pt idx="77">
                  <c:v>88.356999999999999</c:v>
                </c:pt>
                <c:pt idx="78">
                  <c:v>78.837999999999994</c:v>
                </c:pt>
                <c:pt idx="79">
                  <c:v>78.796000000000006</c:v>
                </c:pt>
                <c:pt idx="80">
                  <c:v>77.680999999999997</c:v>
                </c:pt>
                <c:pt idx="81">
                  <c:v>83.025999999999996</c:v>
                </c:pt>
                <c:pt idx="82">
                  <c:v>81.968999999999994</c:v>
                </c:pt>
                <c:pt idx="83">
                  <c:v>81.623999999999995</c:v>
                </c:pt>
                <c:pt idx="84">
                  <c:v>79.757000000000005</c:v>
                </c:pt>
                <c:pt idx="85">
                  <c:v>78.844999999999999</c:v>
                </c:pt>
                <c:pt idx="86">
                  <c:v>81.233000000000004</c:v>
                </c:pt>
                <c:pt idx="87">
                  <c:v>84.536000000000001</c:v>
                </c:pt>
                <c:pt idx="88">
                  <c:v>87.100999999999999</c:v>
                </c:pt>
                <c:pt idx="89">
                  <c:v>87.221000000000004</c:v>
                </c:pt>
                <c:pt idx="90">
                  <c:v>85.314999999999998</c:v>
                </c:pt>
                <c:pt idx="91">
                  <c:v>84.114999999999995</c:v>
                </c:pt>
                <c:pt idx="92">
                  <c:v>82.388000000000005</c:v>
                </c:pt>
                <c:pt idx="93">
                  <c:v>85.537999999999997</c:v>
                </c:pt>
                <c:pt idx="94">
                  <c:v>81.307000000000002</c:v>
                </c:pt>
                <c:pt idx="95">
                  <c:v>86.49</c:v>
                </c:pt>
                <c:pt idx="96">
                  <c:v>87.004000000000005</c:v>
                </c:pt>
                <c:pt idx="97">
                  <c:v>85.878</c:v>
                </c:pt>
                <c:pt idx="98">
                  <c:v>90.923000000000002</c:v>
                </c:pt>
                <c:pt idx="99">
                  <c:v>87.983999999999995</c:v>
                </c:pt>
                <c:pt idx="100">
                  <c:v>86.667000000000002</c:v>
                </c:pt>
                <c:pt idx="101">
                  <c:v>86.248999999999995</c:v>
                </c:pt>
                <c:pt idx="102">
                  <c:v>86.036000000000001</c:v>
                </c:pt>
                <c:pt idx="103">
                  <c:v>88.856999999999999</c:v>
                </c:pt>
                <c:pt idx="104">
                  <c:v>90.966999999999999</c:v>
                </c:pt>
                <c:pt idx="105">
                  <c:v>89.873000000000005</c:v>
                </c:pt>
                <c:pt idx="106">
                  <c:v>93.911000000000001</c:v>
                </c:pt>
                <c:pt idx="107">
                  <c:v>91.191999999999993</c:v>
                </c:pt>
                <c:pt idx="108">
                  <c:v>87.331000000000003</c:v>
                </c:pt>
                <c:pt idx="109">
                  <c:v>89.421999999999997</c:v>
                </c:pt>
                <c:pt idx="110">
                  <c:v>84.268000000000001</c:v>
                </c:pt>
                <c:pt idx="111">
                  <c:v>82.506</c:v>
                </c:pt>
                <c:pt idx="112">
                  <c:v>80.757999999999996</c:v>
                </c:pt>
                <c:pt idx="113">
                  <c:v>81.224000000000004</c:v>
                </c:pt>
                <c:pt idx="114">
                  <c:v>81.626000000000005</c:v>
                </c:pt>
                <c:pt idx="115">
                  <c:v>78.914000000000001</c:v>
                </c:pt>
                <c:pt idx="116">
                  <c:v>76.783000000000001</c:v>
                </c:pt>
                <c:pt idx="117">
                  <c:v>79.433999999999997</c:v>
                </c:pt>
                <c:pt idx="118">
                  <c:v>80.781000000000006</c:v>
                </c:pt>
                <c:pt idx="119">
                  <c:v>84.742000000000004</c:v>
                </c:pt>
                <c:pt idx="120">
                  <c:v>90.046000000000006</c:v>
                </c:pt>
                <c:pt idx="121">
                  <c:v>89.903999999999996</c:v>
                </c:pt>
                <c:pt idx="122">
                  <c:v>86.9</c:v>
                </c:pt>
                <c:pt idx="123">
                  <c:v>83.221999999999994</c:v>
                </c:pt>
                <c:pt idx="124">
                  <c:v>86.066000000000003</c:v>
                </c:pt>
                <c:pt idx="125">
                  <c:v>91.83</c:v>
                </c:pt>
                <c:pt idx="126">
                  <c:v>89.784000000000006</c:v>
                </c:pt>
                <c:pt idx="127">
                  <c:v>87.397999999999996</c:v>
                </c:pt>
                <c:pt idx="128">
                  <c:v>88.406000000000006</c:v>
                </c:pt>
                <c:pt idx="129">
                  <c:v>88.158000000000001</c:v>
                </c:pt>
                <c:pt idx="130">
                  <c:v>91.156999999999996</c:v>
                </c:pt>
                <c:pt idx="131">
                  <c:v>87.995000000000005</c:v>
                </c:pt>
                <c:pt idx="132">
                  <c:v>88.180999999999997</c:v>
                </c:pt>
                <c:pt idx="133">
                  <c:v>84.965000000000003</c:v>
                </c:pt>
                <c:pt idx="134">
                  <c:v>82.775000000000006</c:v>
                </c:pt>
                <c:pt idx="135">
                  <c:v>82.31</c:v>
                </c:pt>
                <c:pt idx="136">
                  <c:v>81.08</c:v>
                </c:pt>
                <c:pt idx="137">
                  <c:v>85.953000000000003</c:v>
                </c:pt>
                <c:pt idx="138">
                  <c:v>88.042000000000002</c:v>
                </c:pt>
                <c:pt idx="139">
                  <c:v>85.962999999999994</c:v>
                </c:pt>
                <c:pt idx="140">
                  <c:v>85.667000000000002</c:v>
                </c:pt>
                <c:pt idx="141">
                  <c:v>86.114000000000004</c:v>
                </c:pt>
                <c:pt idx="142">
                  <c:v>90.869</c:v>
                </c:pt>
                <c:pt idx="143">
                  <c:v>94.268000000000001</c:v>
                </c:pt>
                <c:pt idx="144">
                  <c:v>88.927999999999997</c:v>
                </c:pt>
                <c:pt idx="145">
                  <c:v>90.453999999999994</c:v>
                </c:pt>
                <c:pt idx="146">
                  <c:v>85.358999999999995</c:v>
                </c:pt>
                <c:pt idx="147">
                  <c:v>87.504000000000005</c:v>
                </c:pt>
                <c:pt idx="148">
                  <c:v>90.998000000000005</c:v>
                </c:pt>
                <c:pt idx="149">
                  <c:v>89.26</c:v>
                </c:pt>
                <c:pt idx="150">
                  <c:v>83.861999999999995</c:v>
                </c:pt>
                <c:pt idx="151">
                  <c:v>80.816000000000003</c:v>
                </c:pt>
                <c:pt idx="152">
                  <c:v>93.138999999999996</c:v>
                </c:pt>
                <c:pt idx="153">
                  <c:v>92.795000000000002</c:v>
                </c:pt>
                <c:pt idx="154">
                  <c:v>87.421000000000006</c:v>
                </c:pt>
                <c:pt idx="155">
                  <c:v>85.951999999999998</c:v>
                </c:pt>
                <c:pt idx="156">
                  <c:v>89.614999999999995</c:v>
                </c:pt>
                <c:pt idx="157">
                  <c:v>85.415000000000006</c:v>
                </c:pt>
                <c:pt idx="158">
                  <c:v>82.358000000000004</c:v>
                </c:pt>
                <c:pt idx="159">
                  <c:v>90.277000000000001</c:v>
                </c:pt>
                <c:pt idx="160">
                  <c:v>86.400999999999996</c:v>
                </c:pt>
                <c:pt idx="161">
                  <c:v>85.682000000000002</c:v>
                </c:pt>
                <c:pt idx="162">
                  <c:v>89.302000000000007</c:v>
                </c:pt>
                <c:pt idx="163">
                  <c:v>90.652000000000001</c:v>
                </c:pt>
                <c:pt idx="164">
                  <c:v>84.253</c:v>
                </c:pt>
                <c:pt idx="165">
                  <c:v>83.608999999999995</c:v>
                </c:pt>
                <c:pt idx="166">
                  <c:v>81.872</c:v>
                </c:pt>
                <c:pt idx="167">
                  <c:v>88.519000000000005</c:v>
                </c:pt>
                <c:pt idx="168">
                  <c:v>88.566000000000003</c:v>
                </c:pt>
                <c:pt idx="169">
                  <c:v>91.207999999999998</c:v>
                </c:pt>
                <c:pt idx="170">
                  <c:v>90.274000000000001</c:v>
                </c:pt>
                <c:pt idx="171">
                  <c:v>91.802000000000007</c:v>
                </c:pt>
                <c:pt idx="230">
                  <c:v>89.414000000000001</c:v>
                </c:pt>
                <c:pt idx="231">
                  <c:v>93.316000000000003</c:v>
                </c:pt>
                <c:pt idx="232">
                  <c:v>89.460999999999999</c:v>
                </c:pt>
                <c:pt idx="233">
                  <c:v>90.301000000000002</c:v>
                </c:pt>
                <c:pt idx="234">
                  <c:v>90.287999999999997</c:v>
                </c:pt>
                <c:pt idx="235">
                  <c:v>94.36</c:v>
                </c:pt>
                <c:pt idx="236">
                  <c:v>92.120999999999995</c:v>
                </c:pt>
                <c:pt idx="237">
                  <c:v>91.472999999999999</c:v>
                </c:pt>
                <c:pt idx="238">
                  <c:v>91.656999999999996</c:v>
                </c:pt>
                <c:pt idx="239">
                  <c:v>91.334000000000003</c:v>
                </c:pt>
                <c:pt idx="240">
                  <c:v>94.927999999999997</c:v>
                </c:pt>
                <c:pt idx="241">
                  <c:v>91.009</c:v>
                </c:pt>
                <c:pt idx="242">
                  <c:v>93.363</c:v>
                </c:pt>
                <c:pt idx="243">
                  <c:v>86.712999999999994</c:v>
                </c:pt>
                <c:pt idx="244">
                  <c:v>89.102000000000004</c:v>
                </c:pt>
                <c:pt idx="245">
                  <c:v>91.932000000000002</c:v>
                </c:pt>
                <c:pt idx="246">
                  <c:v>93.441000000000003</c:v>
                </c:pt>
                <c:pt idx="247">
                  <c:v>93.501999999999995</c:v>
                </c:pt>
                <c:pt idx="248">
                  <c:v>93.525000000000006</c:v>
                </c:pt>
                <c:pt idx="249">
                  <c:v>89.328000000000003</c:v>
                </c:pt>
                <c:pt idx="250">
                  <c:v>91.188000000000002</c:v>
                </c:pt>
                <c:pt idx="251">
                  <c:v>90.623000000000005</c:v>
                </c:pt>
                <c:pt idx="252">
                  <c:v>92.625</c:v>
                </c:pt>
                <c:pt idx="253">
                  <c:v>88.673000000000002</c:v>
                </c:pt>
                <c:pt idx="254">
                  <c:v>88.186000000000007</c:v>
                </c:pt>
                <c:pt idx="255">
                  <c:v>89.614999999999995</c:v>
                </c:pt>
                <c:pt idx="256">
                  <c:v>91.016000000000005</c:v>
                </c:pt>
                <c:pt idx="257">
                  <c:v>94.593000000000004</c:v>
                </c:pt>
                <c:pt idx="258">
                  <c:v>89.013999999999996</c:v>
                </c:pt>
                <c:pt idx="259">
                  <c:v>90.981999999999999</c:v>
                </c:pt>
                <c:pt idx="260">
                  <c:v>92.025999999999996</c:v>
                </c:pt>
                <c:pt idx="261">
                  <c:v>93.08</c:v>
                </c:pt>
                <c:pt idx="262">
                  <c:v>91.277000000000001</c:v>
                </c:pt>
                <c:pt idx="263">
                  <c:v>91.207999999999998</c:v>
                </c:pt>
                <c:pt idx="264">
                  <c:v>94.796000000000006</c:v>
                </c:pt>
                <c:pt idx="265">
                  <c:v>93.14</c:v>
                </c:pt>
                <c:pt idx="266">
                  <c:v>95.584999999999994</c:v>
                </c:pt>
                <c:pt idx="267">
                  <c:v>91.846000000000004</c:v>
                </c:pt>
                <c:pt idx="268">
                  <c:v>92.156999999999996</c:v>
                </c:pt>
                <c:pt idx="269">
                  <c:v>94.6</c:v>
                </c:pt>
                <c:pt idx="270">
                  <c:v>95.025999999999996</c:v>
                </c:pt>
                <c:pt idx="271">
                  <c:v>95.153999999999996</c:v>
                </c:pt>
                <c:pt idx="272">
                  <c:v>92.853999999999999</c:v>
                </c:pt>
                <c:pt idx="273">
                  <c:v>91.465000000000003</c:v>
                </c:pt>
                <c:pt idx="274">
                  <c:v>88.287999999999997</c:v>
                </c:pt>
                <c:pt idx="275">
                  <c:v>87.435000000000002</c:v>
                </c:pt>
                <c:pt idx="276">
                  <c:v>89.403999999999996</c:v>
                </c:pt>
                <c:pt idx="277">
                  <c:v>90.713999999999999</c:v>
                </c:pt>
                <c:pt idx="278">
                  <c:v>94.605000000000004</c:v>
                </c:pt>
                <c:pt idx="279">
                  <c:v>95.183999999999997</c:v>
                </c:pt>
                <c:pt idx="280">
                  <c:v>96.619</c:v>
                </c:pt>
                <c:pt idx="281">
                  <c:v>90.616</c:v>
                </c:pt>
                <c:pt idx="282">
                  <c:v>93.921999999999997</c:v>
                </c:pt>
                <c:pt idx="283">
                  <c:v>91.372</c:v>
                </c:pt>
                <c:pt idx="284">
                  <c:v>94.64</c:v>
                </c:pt>
                <c:pt idx="285">
                  <c:v>93.275999999999996</c:v>
                </c:pt>
                <c:pt idx="286">
                  <c:v>91.484999999999999</c:v>
                </c:pt>
                <c:pt idx="287">
                  <c:v>92.162999999999997</c:v>
                </c:pt>
                <c:pt idx="288">
                  <c:v>93.363</c:v>
                </c:pt>
                <c:pt idx="289">
                  <c:v>90.39</c:v>
                </c:pt>
                <c:pt idx="290">
                  <c:v>95.960999999999999</c:v>
                </c:pt>
                <c:pt idx="291">
                  <c:v>93.814999999999998</c:v>
                </c:pt>
                <c:pt idx="292">
                  <c:v>89.855999999999995</c:v>
                </c:pt>
                <c:pt idx="293">
                  <c:v>91.81</c:v>
                </c:pt>
                <c:pt idx="294">
                  <c:v>93.16</c:v>
                </c:pt>
                <c:pt idx="295">
                  <c:v>91.206000000000003</c:v>
                </c:pt>
                <c:pt idx="296">
                  <c:v>87.734999999999999</c:v>
                </c:pt>
                <c:pt idx="297">
                  <c:v>87.753</c:v>
                </c:pt>
                <c:pt idx="298">
                  <c:v>90.224000000000004</c:v>
                </c:pt>
                <c:pt idx="299">
                  <c:v>91.141999999999996</c:v>
                </c:pt>
                <c:pt idx="300">
                  <c:v>88.983999999999995</c:v>
                </c:pt>
                <c:pt idx="301">
                  <c:v>88.873000000000005</c:v>
                </c:pt>
                <c:pt idx="302">
                  <c:v>85.031000000000006</c:v>
                </c:pt>
                <c:pt idx="303">
                  <c:v>96.088999999999999</c:v>
                </c:pt>
                <c:pt idx="304">
                  <c:v>96.379000000000005</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4562"/>
          <c:min val="44197"/>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Daily_2021!$D$4:$D$368</c:f>
              <c:numCache>
                <c:formatCode>0.0</c:formatCode>
                <c:ptCount val="365"/>
                <c:pt idx="0">
                  <c:v>26.625</c:v>
                </c:pt>
                <c:pt idx="1">
                  <c:v>27.678000000000001</c:v>
                </c:pt>
                <c:pt idx="2">
                  <c:v>27.387</c:v>
                </c:pt>
                <c:pt idx="3">
                  <c:v>27.26</c:v>
                </c:pt>
                <c:pt idx="4">
                  <c:v>27.283000000000001</c:v>
                </c:pt>
                <c:pt idx="5">
                  <c:v>26.739000000000001</c:v>
                </c:pt>
                <c:pt idx="6">
                  <c:v>26.309000000000001</c:v>
                </c:pt>
                <c:pt idx="7">
                  <c:v>27.68</c:v>
                </c:pt>
                <c:pt idx="8">
                  <c:v>25.132000000000001</c:v>
                </c:pt>
                <c:pt idx="9">
                  <c:v>26.556999999999999</c:v>
                </c:pt>
                <c:pt idx="10">
                  <c:v>27.702000000000002</c:v>
                </c:pt>
                <c:pt idx="11">
                  <c:v>27.649000000000001</c:v>
                </c:pt>
                <c:pt idx="12">
                  <c:v>27.535</c:v>
                </c:pt>
                <c:pt idx="13">
                  <c:v>27.375</c:v>
                </c:pt>
                <c:pt idx="14">
                  <c:v>27.382999999999999</c:v>
                </c:pt>
                <c:pt idx="15">
                  <c:v>27.283999999999999</c:v>
                </c:pt>
                <c:pt idx="16">
                  <c:v>27.234999999999999</c:v>
                </c:pt>
                <c:pt idx="17">
                  <c:v>27.478999999999999</c:v>
                </c:pt>
                <c:pt idx="18">
                  <c:v>27.619</c:v>
                </c:pt>
                <c:pt idx="19">
                  <c:v>27.638000000000002</c:v>
                </c:pt>
                <c:pt idx="20">
                  <c:v>27.600999999999999</c:v>
                </c:pt>
                <c:pt idx="21">
                  <c:v>27.52</c:v>
                </c:pt>
                <c:pt idx="22">
                  <c:v>27.356000000000002</c:v>
                </c:pt>
                <c:pt idx="23">
                  <c:v>27.434999999999999</c:v>
                </c:pt>
                <c:pt idx="24">
                  <c:v>27.658999999999999</c:v>
                </c:pt>
                <c:pt idx="25">
                  <c:v>27.483000000000001</c:v>
                </c:pt>
                <c:pt idx="26">
                  <c:v>27.495999999999999</c:v>
                </c:pt>
                <c:pt idx="27">
                  <c:v>27.54</c:v>
                </c:pt>
                <c:pt idx="28">
                  <c:v>27.431000000000001</c:v>
                </c:pt>
                <c:pt idx="29">
                  <c:v>27.369</c:v>
                </c:pt>
                <c:pt idx="30">
                  <c:v>27.251999999999999</c:v>
                </c:pt>
                <c:pt idx="31">
                  <c:v>27.478000000000002</c:v>
                </c:pt>
                <c:pt idx="32">
                  <c:v>27.632000000000001</c:v>
                </c:pt>
                <c:pt idx="33">
                  <c:v>27.442</c:v>
                </c:pt>
                <c:pt idx="34">
                  <c:v>27.265999999999998</c:v>
                </c:pt>
                <c:pt idx="35">
                  <c:v>27.597999999999999</c:v>
                </c:pt>
                <c:pt idx="36">
                  <c:v>27.504999999999999</c:v>
                </c:pt>
                <c:pt idx="37">
                  <c:v>27.292999999999999</c:v>
                </c:pt>
                <c:pt idx="38">
                  <c:v>27.216999999999999</c:v>
                </c:pt>
                <c:pt idx="39">
                  <c:v>27.355</c:v>
                </c:pt>
                <c:pt idx="40">
                  <c:v>26.713000000000001</c:v>
                </c:pt>
                <c:pt idx="41">
                  <c:v>27.263000000000002</c:v>
                </c:pt>
                <c:pt idx="42">
                  <c:v>27.169</c:v>
                </c:pt>
                <c:pt idx="43">
                  <c:v>26.198</c:v>
                </c:pt>
                <c:pt idx="44">
                  <c:v>26.547000000000001</c:v>
                </c:pt>
                <c:pt idx="45">
                  <c:v>27.308</c:v>
                </c:pt>
                <c:pt idx="46">
                  <c:v>27.67</c:v>
                </c:pt>
                <c:pt idx="47">
                  <c:v>27.59</c:v>
                </c:pt>
                <c:pt idx="48">
                  <c:v>27.495000000000001</c:v>
                </c:pt>
                <c:pt idx="49">
                  <c:v>26.256</c:v>
                </c:pt>
                <c:pt idx="50">
                  <c:v>27.558</c:v>
                </c:pt>
                <c:pt idx="51">
                  <c:v>27.516999999999999</c:v>
                </c:pt>
                <c:pt idx="52">
                  <c:v>27.31</c:v>
                </c:pt>
                <c:pt idx="53">
                  <c:v>27.378</c:v>
                </c:pt>
                <c:pt idx="54">
                  <c:v>27.459</c:v>
                </c:pt>
                <c:pt idx="55">
                  <c:v>27.66</c:v>
                </c:pt>
                <c:pt idx="56">
                  <c:v>27.49</c:v>
                </c:pt>
                <c:pt idx="57">
                  <c:v>27.399000000000001</c:v>
                </c:pt>
                <c:pt idx="58">
                  <c:v>27.440999999999999</c:v>
                </c:pt>
                <c:pt idx="59">
                  <c:v>27.443000000000001</c:v>
                </c:pt>
                <c:pt idx="60">
                  <c:v>27.338000000000001</c:v>
                </c:pt>
                <c:pt idx="61">
                  <c:v>27.283000000000001</c:v>
                </c:pt>
                <c:pt idx="62">
                  <c:v>27.283000000000001</c:v>
                </c:pt>
                <c:pt idx="63">
                  <c:v>27.044</c:v>
                </c:pt>
                <c:pt idx="64">
                  <c:v>27.018999999999998</c:v>
                </c:pt>
                <c:pt idx="65">
                  <c:v>27.045000000000002</c:v>
                </c:pt>
                <c:pt idx="66">
                  <c:v>27.08</c:v>
                </c:pt>
                <c:pt idx="67">
                  <c:v>27.449000000000002</c:v>
                </c:pt>
                <c:pt idx="68">
                  <c:v>27.359000000000002</c:v>
                </c:pt>
                <c:pt idx="69">
                  <c:v>27.157</c:v>
                </c:pt>
                <c:pt idx="70">
                  <c:v>27.068000000000001</c:v>
                </c:pt>
                <c:pt idx="71">
                  <c:v>27.234999999999999</c:v>
                </c:pt>
                <c:pt idx="72">
                  <c:v>27.131</c:v>
                </c:pt>
                <c:pt idx="73">
                  <c:v>27.326000000000001</c:v>
                </c:pt>
                <c:pt idx="74">
                  <c:v>27.021999999999998</c:v>
                </c:pt>
                <c:pt idx="75">
                  <c:v>26.988</c:v>
                </c:pt>
                <c:pt idx="76">
                  <c:v>27.013999999999999</c:v>
                </c:pt>
                <c:pt idx="77">
                  <c:v>26.062999999999999</c:v>
                </c:pt>
                <c:pt idx="78">
                  <c:v>27.402000000000001</c:v>
                </c:pt>
                <c:pt idx="79">
                  <c:v>27.431000000000001</c:v>
                </c:pt>
                <c:pt idx="80">
                  <c:v>27.396000000000001</c:v>
                </c:pt>
                <c:pt idx="81">
                  <c:v>26.481999999999999</c:v>
                </c:pt>
                <c:pt idx="82">
                  <c:v>27.253</c:v>
                </c:pt>
                <c:pt idx="83">
                  <c:v>27.696999999999999</c:v>
                </c:pt>
                <c:pt idx="84">
                  <c:v>27.719000000000001</c:v>
                </c:pt>
                <c:pt idx="85">
                  <c:v>27.585999999999999</c:v>
                </c:pt>
                <c:pt idx="86">
                  <c:v>27.347999999999999</c:v>
                </c:pt>
                <c:pt idx="87">
                  <c:v>27.581</c:v>
                </c:pt>
                <c:pt idx="88">
                  <c:v>27.721</c:v>
                </c:pt>
                <c:pt idx="89">
                  <c:v>27.667000000000002</c:v>
                </c:pt>
                <c:pt idx="90">
                  <c:v>27.466000000000001</c:v>
                </c:pt>
                <c:pt idx="91">
                  <c:v>27.436</c:v>
                </c:pt>
                <c:pt idx="92">
                  <c:v>27.381</c:v>
                </c:pt>
                <c:pt idx="93">
                  <c:v>27.03</c:v>
                </c:pt>
                <c:pt idx="94">
                  <c:v>27.312000000000001</c:v>
                </c:pt>
                <c:pt idx="95">
                  <c:v>26.908999999999999</c:v>
                </c:pt>
                <c:pt idx="96">
                  <c:v>27.614999999999998</c:v>
                </c:pt>
                <c:pt idx="97">
                  <c:v>27.748999999999999</c:v>
                </c:pt>
                <c:pt idx="98">
                  <c:v>26.295999999999999</c:v>
                </c:pt>
                <c:pt idx="99">
                  <c:v>26.670999999999999</c:v>
                </c:pt>
                <c:pt idx="100">
                  <c:v>27.527000000000001</c:v>
                </c:pt>
                <c:pt idx="101">
                  <c:v>27.763000000000002</c:v>
                </c:pt>
                <c:pt idx="102">
                  <c:v>28.074000000000002</c:v>
                </c:pt>
                <c:pt idx="103">
                  <c:v>27.815000000000001</c:v>
                </c:pt>
                <c:pt idx="104">
                  <c:v>27.666</c:v>
                </c:pt>
                <c:pt idx="105">
                  <c:v>27.286999999999999</c:v>
                </c:pt>
                <c:pt idx="106">
                  <c:v>26.058</c:v>
                </c:pt>
                <c:pt idx="107">
                  <c:v>26.443000000000001</c:v>
                </c:pt>
                <c:pt idx="108">
                  <c:v>26.971</c:v>
                </c:pt>
                <c:pt idx="109">
                  <c:v>27.245000000000001</c:v>
                </c:pt>
                <c:pt idx="110">
                  <c:v>28.029</c:v>
                </c:pt>
                <c:pt idx="111">
                  <c:v>27.664000000000001</c:v>
                </c:pt>
                <c:pt idx="112">
                  <c:v>27.890999999999998</c:v>
                </c:pt>
                <c:pt idx="113">
                  <c:v>27.92</c:v>
                </c:pt>
                <c:pt idx="114">
                  <c:v>28.062999999999999</c:v>
                </c:pt>
                <c:pt idx="115">
                  <c:v>28.097000000000001</c:v>
                </c:pt>
                <c:pt idx="116">
                  <c:v>27.907</c:v>
                </c:pt>
                <c:pt idx="117">
                  <c:v>27.385999999999999</c:v>
                </c:pt>
                <c:pt idx="118">
                  <c:v>27.257999999999999</c:v>
                </c:pt>
                <c:pt idx="119">
                  <c:v>26.984999999999999</c:v>
                </c:pt>
                <c:pt idx="120">
                  <c:v>25.76</c:v>
                </c:pt>
                <c:pt idx="121">
                  <c:v>26.163</c:v>
                </c:pt>
                <c:pt idx="122">
                  <c:v>26.484999999999999</c:v>
                </c:pt>
                <c:pt idx="123">
                  <c:v>27.084</c:v>
                </c:pt>
                <c:pt idx="124">
                  <c:v>27.053000000000001</c:v>
                </c:pt>
                <c:pt idx="125">
                  <c:v>26.145</c:v>
                </c:pt>
                <c:pt idx="126">
                  <c:v>26.097000000000001</c:v>
                </c:pt>
                <c:pt idx="127">
                  <c:v>26.992999999999999</c:v>
                </c:pt>
                <c:pt idx="128">
                  <c:v>27.286000000000001</c:v>
                </c:pt>
                <c:pt idx="129">
                  <c:v>27.574000000000002</c:v>
                </c:pt>
                <c:pt idx="130">
                  <c:v>27.498000000000001</c:v>
                </c:pt>
                <c:pt idx="131">
                  <c:v>28.038</c:v>
                </c:pt>
                <c:pt idx="132">
                  <c:v>28.077000000000002</c:v>
                </c:pt>
                <c:pt idx="133">
                  <c:v>28.236000000000001</c:v>
                </c:pt>
                <c:pt idx="134">
                  <c:v>27.986999999999998</c:v>
                </c:pt>
                <c:pt idx="135">
                  <c:v>28.204000000000001</c:v>
                </c:pt>
                <c:pt idx="136">
                  <c:v>28.169</c:v>
                </c:pt>
                <c:pt idx="137">
                  <c:v>27.24</c:v>
                </c:pt>
                <c:pt idx="138">
                  <c:v>27.029</c:v>
                </c:pt>
                <c:pt idx="139">
                  <c:v>28.251999999999999</c:v>
                </c:pt>
                <c:pt idx="140">
                  <c:v>28.727</c:v>
                </c:pt>
                <c:pt idx="141">
                  <c:v>28.677</c:v>
                </c:pt>
                <c:pt idx="142">
                  <c:v>26.960999999999999</c:v>
                </c:pt>
                <c:pt idx="143">
                  <c:v>26.632999999999999</c:v>
                </c:pt>
                <c:pt idx="144">
                  <c:v>28.209</c:v>
                </c:pt>
                <c:pt idx="145">
                  <c:v>27.58</c:v>
                </c:pt>
                <c:pt idx="146">
                  <c:v>28.335999999999999</c:v>
                </c:pt>
                <c:pt idx="147">
                  <c:v>27.456</c:v>
                </c:pt>
                <c:pt idx="148">
                  <c:v>26.582999999999998</c:v>
                </c:pt>
                <c:pt idx="149">
                  <c:v>27.193000000000001</c:v>
                </c:pt>
                <c:pt idx="150">
                  <c:v>27.98</c:v>
                </c:pt>
                <c:pt idx="151">
                  <c:v>28.361000000000001</c:v>
                </c:pt>
                <c:pt idx="152">
                  <c:v>25.899000000000001</c:v>
                </c:pt>
                <c:pt idx="153">
                  <c:v>26.024999999999999</c:v>
                </c:pt>
                <c:pt idx="154">
                  <c:v>28.096</c:v>
                </c:pt>
                <c:pt idx="155">
                  <c:v>28.288</c:v>
                </c:pt>
                <c:pt idx="156">
                  <c:v>26.98</c:v>
                </c:pt>
                <c:pt idx="157">
                  <c:v>26.277000000000001</c:v>
                </c:pt>
                <c:pt idx="158">
                  <c:v>26.649000000000001</c:v>
                </c:pt>
                <c:pt idx="159">
                  <c:v>26.262</c:v>
                </c:pt>
                <c:pt idx="160">
                  <c:v>27.361999999999998</c:v>
                </c:pt>
                <c:pt idx="161">
                  <c:v>27.791</c:v>
                </c:pt>
                <c:pt idx="162">
                  <c:v>27.295999999999999</c:v>
                </c:pt>
                <c:pt idx="163">
                  <c:v>26.632999999999999</c:v>
                </c:pt>
                <c:pt idx="164">
                  <c:v>26.931000000000001</c:v>
                </c:pt>
                <c:pt idx="165">
                  <c:v>27.071999999999999</c:v>
                </c:pt>
                <c:pt idx="166">
                  <c:v>27.733000000000001</c:v>
                </c:pt>
                <c:pt idx="167">
                  <c:v>27.283999999999999</c:v>
                </c:pt>
                <c:pt idx="168">
                  <c:v>26.995000000000001</c:v>
                </c:pt>
                <c:pt idx="169">
                  <c:v>27.12</c:v>
                </c:pt>
                <c:pt idx="170">
                  <c:v>27.14</c:v>
                </c:pt>
                <c:pt idx="171">
                  <c:v>25.562999999999999</c:v>
                </c:pt>
                <c:pt idx="230">
                  <c:v>26.327999999999999</c:v>
                </c:pt>
                <c:pt idx="231">
                  <c:v>25.486000000000001</c:v>
                </c:pt>
                <c:pt idx="232">
                  <c:v>26.262</c:v>
                </c:pt>
                <c:pt idx="233">
                  <c:v>26.667999999999999</c:v>
                </c:pt>
                <c:pt idx="234">
                  <c:v>27.433</c:v>
                </c:pt>
                <c:pt idx="235">
                  <c:v>26.08</c:v>
                </c:pt>
                <c:pt idx="236">
                  <c:v>25.876999999999999</c:v>
                </c:pt>
                <c:pt idx="237">
                  <c:v>25.859000000000002</c:v>
                </c:pt>
                <c:pt idx="238">
                  <c:v>26.062999999999999</c:v>
                </c:pt>
                <c:pt idx="239">
                  <c:v>27.001000000000001</c:v>
                </c:pt>
                <c:pt idx="240">
                  <c:v>26.959</c:v>
                </c:pt>
                <c:pt idx="241">
                  <c:v>26.152000000000001</c:v>
                </c:pt>
                <c:pt idx="242">
                  <c:v>24.916</c:v>
                </c:pt>
                <c:pt idx="243">
                  <c:v>26.777000000000001</c:v>
                </c:pt>
                <c:pt idx="244">
                  <c:v>27.600999999999999</c:v>
                </c:pt>
                <c:pt idx="245">
                  <c:v>27.356000000000002</c:v>
                </c:pt>
                <c:pt idx="246">
                  <c:v>26.81</c:v>
                </c:pt>
                <c:pt idx="247">
                  <c:v>27.088999999999999</c:v>
                </c:pt>
                <c:pt idx="248">
                  <c:v>26.349</c:v>
                </c:pt>
                <c:pt idx="249">
                  <c:v>26.434999999999999</c:v>
                </c:pt>
                <c:pt idx="250">
                  <c:v>26.696000000000002</c:v>
                </c:pt>
                <c:pt idx="251">
                  <c:v>26.948</c:v>
                </c:pt>
                <c:pt idx="252">
                  <c:v>26.757000000000001</c:v>
                </c:pt>
                <c:pt idx="253">
                  <c:v>26.991</c:v>
                </c:pt>
                <c:pt idx="254">
                  <c:v>26.327999999999999</c:v>
                </c:pt>
                <c:pt idx="255">
                  <c:v>26.193999999999999</c:v>
                </c:pt>
                <c:pt idx="256">
                  <c:v>26.914000000000001</c:v>
                </c:pt>
                <c:pt idx="257">
                  <c:v>24.96</c:v>
                </c:pt>
                <c:pt idx="258">
                  <c:v>26.728999999999999</c:v>
                </c:pt>
                <c:pt idx="259">
                  <c:v>27.738</c:v>
                </c:pt>
                <c:pt idx="260">
                  <c:v>26.824999999999999</c:v>
                </c:pt>
                <c:pt idx="261">
                  <c:v>26.306000000000001</c:v>
                </c:pt>
                <c:pt idx="262">
                  <c:v>27.219000000000001</c:v>
                </c:pt>
                <c:pt idx="263">
                  <c:v>26.849</c:v>
                </c:pt>
                <c:pt idx="264">
                  <c:v>25.411999999999999</c:v>
                </c:pt>
                <c:pt idx="265">
                  <c:v>25.58</c:v>
                </c:pt>
                <c:pt idx="266">
                  <c:v>25.29</c:v>
                </c:pt>
                <c:pt idx="267">
                  <c:v>26.744</c:v>
                </c:pt>
                <c:pt idx="268">
                  <c:v>26.917999999999999</c:v>
                </c:pt>
                <c:pt idx="269">
                  <c:v>26.87</c:v>
                </c:pt>
                <c:pt idx="270">
                  <c:v>25.638000000000002</c:v>
                </c:pt>
                <c:pt idx="271">
                  <c:v>25.783999999999999</c:v>
                </c:pt>
                <c:pt idx="272">
                  <c:v>26.07</c:v>
                </c:pt>
                <c:pt idx="273">
                  <c:v>26.475000000000001</c:v>
                </c:pt>
                <c:pt idx="274">
                  <c:v>27.073</c:v>
                </c:pt>
                <c:pt idx="275">
                  <c:v>27.087</c:v>
                </c:pt>
                <c:pt idx="276">
                  <c:v>26.948</c:v>
                </c:pt>
                <c:pt idx="277">
                  <c:v>27.372</c:v>
                </c:pt>
                <c:pt idx="278">
                  <c:v>26.68</c:v>
                </c:pt>
                <c:pt idx="279">
                  <c:v>26.82</c:v>
                </c:pt>
                <c:pt idx="280">
                  <c:v>26.033999999999999</c:v>
                </c:pt>
                <c:pt idx="281">
                  <c:v>26.867999999999999</c:v>
                </c:pt>
                <c:pt idx="282">
                  <c:v>25.872</c:v>
                </c:pt>
                <c:pt idx="283">
                  <c:v>26.663</c:v>
                </c:pt>
                <c:pt idx="284">
                  <c:v>26.224</c:v>
                </c:pt>
                <c:pt idx="285">
                  <c:v>26.709</c:v>
                </c:pt>
                <c:pt idx="286">
                  <c:v>26.922000000000001</c:v>
                </c:pt>
                <c:pt idx="287">
                  <c:v>26.974</c:v>
                </c:pt>
                <c:pt idx="288">
                  <c:v>26.061</c:v>
                </c:pt>
                <c:pt idx="289">
                  <c:v>26.795000000000002</c:v>
                </c:pt>
                <c:pt idx="290">
                  <c:v>25.748000000000001</c:v>
                </c:pt>
                <c:pt idx="291">
                  <c:v>26.433</c:v>
                </c:pt>
                <c:pt idx="292">
                  <c:v>26.960999999999999</c:v>
                </c:pt>
                <c:pt idx="293">
                  <c:v>27.077000000000002</c:v>
                </c:pt>
                <c:pt idx="294">
                  <c:v>26.434000000000001</c:v>
                </c:pt>
                <c:pt idx="295">
                  <c:v>26.687999999999999</c:v>
                </c:pt>
                <c:pt idx="296">
                  <c:v>27.529</c:v>
                </c:pt>
                <c:pt idx="297">
                  <c:v>27.928000000000001</c:v>
                </c:pt>
                <c:pt idx="298">
                  <c:v>27.254999999999999</c:v>
                </c:pt>
                <c:pt idx="299">
                  <c:v>26.859000000000002</c:v>
                </c:pt>
                <c:pt idx="300">
                  <c:v>27.288</c:v>
                </c:pt>
                <c:pt idx="301">
                  <c:v>26.45</c:v>
                </c:pt>
                <c:pt idx="302">
                  <c:v>27.103999999999999</c:v>
                </c:pt>
                <c:pt idx="303">
                  <c:v>24.975999999999999</c:v>
                </c:pt>
                <c:pt idx="304">
                  <c:v>24.611999999999998</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Daily_2021!$F$4:$F$368</c:f>
              <c:numCache>
                <c:formatCode>0.0</c:formatCode>
                <c:ptCount val="365"/>
                <c:pt idx="0">
                  <c:v>28.52</c:v>
                </c:pt>
                <c:pt idx="1">
                  <c:v>28.56</c:v>
                </c:pt>
                <c:pt idx="2">
                  <c:v>28.69</c:v>
                </c:pt>
                <c:pt idx="3">
                  <c:v>28.42</c:v>
                </c:pt>
                <c:pt idx="4">
                  <c:v>28.32</c:v>
                </c:pt>
                <c:pt idx="5">
                  <c:v>28.92</c:v>
                </c:pt>
                <c:pt idx="6">
                  <c:v>28.99</c:v>
                </c:pt>
                <c:pt idx="7">
                  <c:v>29.03</c:v>
                </c:pt>
                <c:pt idx="8">
                  <c:v>27.41</c:v>
                </c:pt>
                <c:pt idx="9">
                  <c:v>28.32</c:v>
                </c:pt>
                <c:pt idx="10">
                  <c:v>28.62</c:v>
                </c:pt>
                <c:pt idx="11">
                  <c:v>28.45</c:v>
                </c:pt>
                <c:pt idx="12">
                  <c:v>28.49</c:v>
                </c:pt>
                <c:pt idx="13">
                  <c:v>28.56</c:v>
                </c:pt>
                <c:pt idx="14">
                  <c:v>28.15</c:v>
                </c:pt>
                <c:pt idx="15">
                  <c:v>28.29</c:v>
                </c:pt>
                <c:pt idx="16">
                  <c:v>28.86</c:v>
                </c:pt>
                <c:pt idx="17">
                  <c:v>28.12</c:v>
                </c:pt>
                <c:pt idx="18">
                  <c:v>28.22</c:v>
                </c:pt>
                <c:pt idx="19">
                  <c:v>28.35</c:v>
                </c:pt>
                <c:pt idx="20">
                  <c:v>28.42</c:v>
                </c:pt>
                <c:pt idx="21">
                  <c:v>28.18</c:v>
                </c:pt>
                <c:pt idx="22">
                  <c:v>28.08</c:v>
                </c:pt>
                <c:pt idx="23">
                  <c:v>28.18</c:v>
                </c:pt>
                <c:pt idx="24">
                  <c:v>28.29</c:v>
                </c:pt>
                <c:pt idx="25">
                  <c:v>28.12</c:v>
                </c:pt>
                <c:pt idx="26">
                  <c:v>28.15</c:v>
                </c:pt>
                <c:pt idx="27">
                  <c:v>28.18</c:v>
                </c:pt>
                <c:pt idx="28">
                  <c:v>28.08</c:v>
                </c:pt>
                <c:pt idx="29">
                  <c:v>27.92</c:v>
                </c:pt>
                <c:pt idx="30">
                  <c:v>27.71</c:v>
                </c:pt>
                <c:pt idx="31">
                  <c:v>28.18</c:v>
                </c:pt>
                <c:pt idx="32">
                  <c:v>28.35</c:v>
                </c:pt>
                <c:pt idx="33">
                  <c:v>28.08</c:v>
                </c:pt>
                <c:pt idx="34">
                  <c:v>28.08</c:v>
                </c:pt>
                <c:pt idx="35">
                  <c:v>29.16</c:v>
                </c:pt>
                <c:pt idx="36">
                  <c:v>29.5</c:v>
                </c:pt>
                <c:pt idx="37">
                  <c:v>28.02</c:v>
                </c:pt>
                <c:pt idx="38">
                  <c:v>28.08</c:v>
                </c:pt>
                <c:pt idx="39">
                  <c:v>27.81</c:v>
                </c:pt>
                <c:pt idx="40">
                  <c:v>27.95</c:v>
                </c:pt>
                <c:pt idx="41">
                  <c:v>28.25</c:v>
                </c:pt>
                <c:pt idx="42">
                  <c:v>28.02</c:v>
                </c:pt>
                <c:pt idx="43">
                  <c:v>28.83</c:v>
                </c:pt>
                <c:pt idx="44">
                  <c:v>28.99</c:v>
                </c:pt>
                <c:pt idx="45">
                  <c:v>29.47</c:v>
                </c:pt>
                <c:pt idx="46">
                  <c:v>28.62</c:v>
                </c:pt>
                <c:pt idx="47">
                  <c:v>28.35</c:v>
                </c:pt>
                <c:pt idx="48">
                  <c:v>28.22</c:v>
                </c:pt>
                <c:pt idx="49">
                  <c:v>29.67</c:v>
                </c:pt>
                <c:pt idx="50">
                  <c:v>28.79</c:v>
                </c:pt>
                <c:pt idx="51">
                  <c:v>28.08</c:v>
                </c:pt>
                <c:pt idx="52">
                  <c:v>27.98</c:v>
                </c:pt>
                <c:pt idx="53">
                  <c:v>28.05</c:v>
                </c:pt>
                <c:pt idx="54">
                  <c:v>28.22</c:v>
                </c:pt>
                <c:pt idx="55">
                  <c:v>28.29</c:v>
                </c:pt>
                <c:pt idx="56">
                  <c:v>28.25</c:v>
                </c:pt>
                <c:pt idx="57">
                  <c:v>28.15</c:v>
                </c:pt>
                <c:pt idx="58">
                  <c:v>28.05</c:v>
                </c:pt>
                <c:pt idx="59">
                  <c:v>28.02</c:v>
                </c:pt>
                <c:pt idx="60">
                  <c:v>27.88</c:v>
                </c:pt>
                <c:pt idx="61">
                  <c:v>28.02</c:v>
                </c:pt>
                <c:pt idx="62">
                  <c:v>27.95</c:v>
                </c:pt>
                <c:pt idx="63">
                  <c:v>27.85</c:v>
                </c:pt>
                <c:pt idx="64">
                  <c:v>28.49</c:v>
                </c:pt>
                <c:pt idx="65">
                  <c:v>28.56</c:v>
                </c:pt>
                <c:pt idx="66">
                  <c:v>28.02</c:v>
                </c:pt>
                <c:pt idx="67">
                  <c:v>28.29</c:v>
                </c:pt>
                <c:pt idx="68">
                  <c:v>28.02</c:v>
                </c:pt>
                <c:pt idx="69">
                  <c:v>28.08</c:v>
                </c:pt>
                <c:pt idx="70">
                  <c:v>28.08</c:v>
                </c:pt>
                <c:pt idx="71">
                  <c:v>28.08</c:v>
                </c:pt>
                <c:pt idx="72">
                  <c:v>27.98</c:v>
                </c:pt>
                <c:pt idx="73">
                  <c:v>28.05</c:v>
                </c:pt>
                <c:pt idx="74">
                  <c:v>28.29</c:v>
                </c:pt>
                <c:pt idx="75">
                  <c:v>29.3</c:v>
                </c:pt>
                <c:pt idx="76">
                  <c:v>29.02</c:v>
                </c:pt>
                <c:pt idx="77">
                  <c:v>27.81</c:v>
                </c:pt>
                <c:pt idx="78">
                  <c:v>28.12</c:v>
                </c:pt>
                <c:pt idx="79">
                  <c:v>28.18</c:v>
                </c:pt>
                <c:pt idx="80">
                  <c:v>28.18</c:v>
                </c:pt>
                <c:pt idx="81">
                  <c:v>28.25</c:v>
                </c:pt>
                <c:pt idx="82">
                  <c:v>28.18</c:v>
                </c:pt>
                <c:pt idx="83">
                  <c:v>28.45</c:v>
                </c:pt>
                <c:pt idx="84">
                  <c:v>28.35</c:v>
                </c:pt>
                <c:pt idx="85">
                  <c:v>28.32</c:v>
                </c:pt>
                <c:pt idx="86">
                  <c:v>28.22</c:v>
                </c:pt>
                <c:pt idx="87">
                  <c:v>28.29</c:v>
                </c:pt>
                <c:pt idx="88">
                  <c:v>28.25</c:v>
                </c:pt>
                <c:pt idx="89">
                  <c:v>28.22</c:v>
                </c:pt>
                <c:pt idx="90">
                  <c:v>28.18</c:v>
                </c:pt>
                <c:pt idx="91">
                  <c:v>28.15</c:v>
                </c:pt>
                <c:pt idx="92">
                  <c:v>28.72</c:v>
                </c:pt>
                <c:pt idx="93">
                  <c:v>28.15</c:v>
                </c:pt>
                <c:pt idx="94">
                  <c:v>28.29</c:v>
                </c:pt>
                <c:pt idx="95">
                  <c:v>28.89</c:v>
                </c:pt>
                <c:pt idx="96">
                  <c:v>28.39</c:v>
                </c:pt>
                <c:pt idx="97">
                  <c:v>30.04</c:v>
                </c:pt>
                <c:pt idx="98">
                  <c:v>28.96</c:v>
                </c:pt>
                <c:pt idx="99">
                  <c:v>29.6</c:v>
                </c:pt>
                <c:pt idx="100">
                  <c:v>29.84</c:v>
                </c:pt>
                <c:pt idx="101">
                  <c:v>29.43</c:v>
                </c:pt>
                <c:pt idx="102">
                  <c:v>28.72</c:v>
                </c:pt>
                <c:pt idx="103">
                  <c:v>28.79</c:v>
                </c:pt>
                <c:pt idx="104">
                  <c:v>28.32</c:v>
                </c:pt>
                <c:pt idx="105">
                  <c:v>28.72</c:v>
                </c:pt>
                <c:pt idx="106">
                  <c:v>29.3</c:v>
                </c:pt>
                <c:pt idx="107">
                  <c:v>29.64</c:v>
                </c:pt>
                <c:pt idx="108">
                  <c:v>30.11</c:v>
                </c:pt>
                <c:pt idx="109">
                  <c:v>29.03</c:v>
                </c:pt>
                <c:pt idx="110">
                  <c:v>28.93</c:v>
                </c:pt>
                <c:pt idx="111">
                  <c:v>28.76</c:v>
                </c:pt>
                <c:pt idx="112">
                  <c:v>28.66</c:v>
                </c:pt>
                <c:pt idx="113">
                  <c:v>28.66</c:v>
                </c:pt>
                <c:pt idx="114">
                  <c:v>28.79</c:v>
                </c:pt>
                <c:pt idx="115">
                  <c:v>29.37</c:v>
                </c:pt>
                <c:pt idx="116">
                  <c:v>28.79</c:v>
                </c:pt>
                <c:pt idx="117">
                  <c:v>28.69</c:v>
                </c:pt>
                <c:pt idx="118">
                  <c:v>29.3</c:v>
                </c:pt>
                <c:pt idx="119">
                  <c:v>29.18</c:v>
                </c:pt>
                <c:pt idx="120">
                  <c:v>28.18</c:v>
                </c:pt>
                <c:pt idx="121">
                  <c:v>28.66</c:v>
                </c:pt>
                <c:pt idx="122">
                  <c:v>29.23</c:v>
                </c:pt>
                <c:pt idx="123">
                  <c:v>30.45</c:v>
                </c:pt>
                <c:pt idx="124">
                  <c:v>29.64</c:v>
                </c:pt>
                <c:pt idx="125">
                  <c:v>27.53</c:v>
                </c:pt>
                <c:pt idx="126">
                  <c:v>27.78</c:v>
                </c:pt>
                <c:pt idx="127">
                  <c:v>28.89</c:v>
                </c:pt>
                <c:pt idx="128">
                  <c:v>28.59</c:v>
                </c:pt>
                <c:pt idx="129">
                  <c:v>29.37</c:v>
                </c:pt>
                <c:pt idx="130">
                  <c:v>29.77</c:v>
                </c:pt>
                <c:pt idx="131">
                  <c:v>29.06</c:v>
                </c:pt>
                <c:pt idx="132">
                  <c:v>29.03</c:v>
                </c:pt>
                <c:pt idx="133">
                  <c:v>28.99</c:v>
                </c:pt>
                <c:pt idx="134">
                  <c:v>28.76</c:v>
                </c:pt>
                <c:pt idx="135">
                  <c:v>29.43</c:v>
                </c:pt>
                <c:pt idx="136">
                  <c:v>29.5</c:v>
                </c:pt>
                <c:pt idx="137">
                  <c:v>28.86</c:v>
                </c:pt>
                <c:pt idx="138">
                  <c:v>29.47</c:v>
                </c:pt>
                <c:pt idx="139">
                  <c:v>30.28</c:v>
                </c:pt>
                <c:pt idx="140">
                  <c:v>29.7</c:v>
                </c:pt>
                <c:pt idx="141">
                  <c:v>29.43</c:v>
                </c:pt>
                <c:pt idx="142">
                  <c:v>28.83</c:v>
                </c:pt>
                <c:pt idx="143">
                  <c:v>28.79</c:v>
                </c:pt>
                <c:pt idx="144">
                  <c:v>29.26</c:v>
                </c:pt>
                <c:pt idx="145">
                  <c:v>28.69</c:v>
                </c:pt>
                <c:pt idx="146">
                  <c:v>29.06</c:v>
                </c:pt>
                <c:pt idx="147">
                  <c:v>29.33</c:v>
                </c:pt>
                <c:pt idx="148">
                  <c:v>29.47</c:v>
                </c:pt>
                <c:pt idx="149">
                  <c:v>30.01</c:v>
                </c:pt>
                <c:pt idx="150">
                  <c:v>29.03</c:v>
                </c:pt>
                <c:pt idx="151">
                  <c:v>30.11</c:v>
                </c:pt>
                <c:pt idx="152">
                  <c:v>28.39</c:v>
                </c:pt>
                <c:pt idx="153">
                  <c:v>28.05</c:v>
                </c:pt>
                <c:pt idx="154">
                  <c:v>30.31</c:v>
                </c:pt>
                <c:pt idx="155">
                  <c:v>29.67</c:v>
                </c:pt>
                <c:pt idx="156">
                  <c:v>28.89</c:v>
                </c:pt>
                <c:pt idx="157">
                  <c:v>30.14</c:v>
                </c:pt>
                <c:pt idx="158">
                  <c:v>29.13</c:v>
                </c:pt>
                <c:pt idx="159">
                  <c:v>29.3</c:v>
                </c:pt>
                <c:pt idx="160">
                  <c:v>29.97</c:v>
                </c:pt>
                <c:pt idx="161">
                  <c:v>30.04</c:v>
                </c:pt>
                <c:pt idx="162">
                  <c:v>29.83</c:v>
                </c:pt>
                <c:pt idx="163">
                  <c:v>30.31</c:v>
                </c:pt>
                <c:pt idx="164">
                  <c:v>30.18</c:v>
                </c:pt>
                <c:pt idx="165">
                  <c:v>31.12</c:v>
                </c:pt>
                <c:pt idx="166">
                  <c:v>30.98</c:v>
                </c:pt>
                <c:pt idx="167">
                  <c:v>30.11</c:v>
                </c:pt>
                <c:pt idx="168">
                  <c:v>29.16</c:v>
                </c:pt>
                <c:pt idx="169">
                  <c:v>29.91</c:v>
                </c:pt>
                <c:pt idx="170">
                  <c:v>29.77</c:v>
                </c:pt>
                <c:pt idx="171">
                  <c:v>28.08</c:v>
                </c:pt>
                <c:pt idx="230">
                  <c:v>29.67</c:v>
                </c:pt>
                <c:pt idx="231">
                  <c:v>29.07</c:v>
                </c:pt>
                <c:pt idx="232">
                  <c:v>29.84</c:v>
                </c:pt>
                <c:pt idx="233">
                  <c:v>29.17</c:v>
                </c:pt>
                <c:pt idx="234">
                  <c:v>30.39</c:v>
                </c:pt>
                <c:pt idx="235">
                  <c:v>28.95</c:v>
                </c:pt>
                <c:pt idx="236">
                  <c:v>29.87</c:v>
                </c:pt>
                <c:pt idx="237">
                  <c:v>31.61</c:v>
                </c:pt>
                <c:pt idx="238">
                  <c:v>30.01</c:v>
                </c:pt>
                <c:pt idx="239">
                  <c:v>29.53</c:v>
                </c:pt>
                <c:pt idx="240">
                  <c:v>29.17</c:v>
                </c:pt>
                <c:pt idx="241">
                  <c:v>30.28</c:v>
                </c:pt>
                <c:pt idx="242">
                  <c:v>27.29</c:v>
                </c:pt>
                <c:pt idx="243">
                  <c:v>30.38</c:v>
                </c:pt>
                <c:pt idx="244">
                  <c:v>29.84</c:v>
                </c:pt>
                <c:pt idx="245">
                  <c:v>29.92</c:v>
                </c:pt>
                <c:pt idx="246">
                  <c:v>29.23</c:v>
                </c:pt>
                <c:pt idx="247">
                  <c:v>30.04</c:v>
                </c:pt>
                <c:pt idx="248">
                  <c:v>29.22</c:v>
                </c:pt>
                <c:pt idx="249">
                  <c:v>30.62</c:v>
                </c:pt>
                <c:pt idx="250">
                  <c:v>30.96</c:v>
                </c:pt>
                <c:pt idx="251">
                  <c:v>30.61</c:v>
                </c:pt>
                <c:pt idx="252">
                  <c:v>29.41</c:v>
                </c:pt>
                <c:pt idx="253">
                  <c:v>30.42</c:v>
                </c:pt>
                <c:pt idx="254">
                  <c:v>29.68</c:v>
                </c:pt>
                <c:pt idx="255">
                  <c:v>29.7</c:v>
                </c:pt>
                <c:pt idx="256">
                  <c:v>29.7</c:v>
                </c:pt>
                <c:pt idx="257">
                  <c:v>29.17</c:v>
                </c:pt>
                <c:pt idx="258">
                  <c:v>29.77</c:v>
                </c:pt>
                <c:pt idx="259">
                  <c:v>30.59</c:v>
                </c:pt>
                <c:pt idx="260">
                  <c:v>30.18</c:v>
                </c:pt>
                <c:pt idx="261">
                  <c:v>28.88</c:v>
                </c:pt>
                <c:pt idx="262">
                  <c:v>29.25</c:v>
                </c:pt>
                <c:pt idx="263">
                  <c:v>29.97</c:v>
                </c:pt>
                <c:pt idx="264">
                  <c:v>28.77</c:v>
                </c:pt>
                <c:pt idx="265">
                  <c:v>27.72</c:v>
                </c:pt>
                <c:pt idx="266">
                  <c:v>27.56</c:v>
                </c:pt>
                <c:pt idx="267">
                  <c:v>29.91</c:v>
                </c:pt>
                <c:pt idx="268">
                  <c:v>29.74</c:v>
                </c:pt>
                <c:pt idx="269">
                  <c:v>28.81</c:v>
                </c:pt>
                <c:pt idx="270">
                  <c:v>28.07</c:v>
                </c:pt>
                <c:pt idx="271">
                  <c:v>29.46</c:v>
                </c:pt>
                <c:pt idx="272">
                  <c:v>29.56</c:v>
                </c:pt>
                <c:pt idx="273">
                  <c:v>29.46</c:v>
                </c:pt>
                <c:pt idx="274">
                  <c:v>28.92</c:v>
                </c:pt>
                <c:pt idx="275">
                  <c:v>28.51</c:v>
                </c:pt>
                <c:pt idx="276">
                  <c:v>29.81</c:v>
                </c:pt>
                <c:pt idx="277">
                  <c:v>29.74</c:v>
                </c:pt>
                <c:pt idx="278">
                  <c:v>28.69</c:v>
                </c:pt>
                <c:pt idx="279">
                  <c:v>29.53</c:v>
                </c:pt>
                <c:pt idx="280">
                  <c:v>29.61</c:v>
                </c:pt>
                <c:pt idx="281">
                  <c:v>29.7</c:v>
                </c:pt>
                <c:pt idx="282">
                  <c:v>28.14</c:v>
                </c:pt>
                <c:pt idx="283">
                  <c:v>29.63</c:v>
                </c:pt>
                <c:pt idx="284">
                  <c:v>28.64</c:v>
                </c:pt>
                <c:pt idx="285">
                  <c:v>29.92</c:v>
                </c:pt>
                <c:pt idx="286">
                  <c:v>29.22</c:v>
                </c:pt>
                <c:pt idx="287">
                  <c:v>29.84</c:v>
                </c:pt>
                <c:pt idx="288">
                  <c:v>27.89</c:v>
                </c:pt>
                <c:pt idx="289">
                  <c:v>29.4</c:v>
                </c:pt>
                <c:pt idx="290">
                  <c:v>28.85</c:v>
                </c:pt>
                <c:pt idx="291">
                  <c:v>29.85</c:v>
                </c:pt>
                <c:pt idx="292">
                  <c:v>29.94</c:v>
                </c:pt>
                <c:pt idx="293">
                  <c:v>29.33</c:v>
                </c:pt>
                <c:pt idx="294">
                  <c:v>29.29</c:v>
                </c:pt>
                <c:pt idx="295">
                  <c:v>31.51</c:v>
                </c:pt>
                <c:pt idx="296">
                  <c:v>31.6</c:v>
                </c:pt>
                <c:pt idx="297">
                  <c:v>30.08</c:v>
                </c:pt>
                <c:pt idx="298">
                  <c:v>29.32</c:v>
                </c:pt>
                <c:pt idx="299">
                  <c:v>29.67</c:v>
                </c:pt>
                <c:pt idx="300">
                  <c:v>30.45</c:v>
                </c:pt>
                <c:pt idx="301">
                  <c:v>30.61</c:v>
                </c:pt>
                <c:pt idx="302">
                  <c:v>31.61</c:v>
                </c:pt>
                <c:pt idx="303">
                  <c:v>26.03</c:v>
                </c:pt>
                <c:pt idx="304">
                  <c:v>26.41</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Daily_2021!$E$4:$E$368</c:f>
              <c:numCache>
                <c:formatCode>0.0</c:formatCode>
                <c:ptCount val="365"/>
                <c:pt idx="0">
                  <c:v>22.74</c:v>
                </c:pt>
                <c:pt idx="1">
                  <c:v>26.38</c:v>
                </c:pt>
                <c:pt idx="2">
                  <c:v>25</c:v>
                </c:pt>
                <c:pt idx="3">
                  <c:v>23.72</c:v>
                </c:pt>
                <c:pt idx="4">
                  <c:v>23.65</c:v>
                </c:pt>
                <c:pt idx="5">
                  <c:v>23.45</c:v>
                </c:pt>
                <c:pt idx="6">
                  <c:v>22.61</c:v>
                </c:pt>
                <c:pt idx="7">
                  <c:v>25.29</c:v>
                </c:pt>
                <c:pt idx="8">
                  <c:v>22.23</c:v>
                </c:pt>
                <c:pt idx="9">
                  <c:v>24.23</c:v>
                </c:pt>
                <c:pt idx="10">
                  <c:v>27.01</c:v>
                </c:pt>
                <c:pt idx="11">
                  <c:v>26.9</c:v>
                </c:pt>
                <c:pt idx="12">
                  <c:v>26.1</c:v>
                </c:pt>
                <c:pt idx="13">
                  <c:v>25.64</c:v>
                </c:pt>
                <c:pt idx="14">
                  <c:v>25.87</c:v>
                </c:pt>
                <c:pt idx="15">
                  <c:v>26.5</c:v>
                </c:pt>
                <c:pt idx="16">
                  <c:v>25.07</c:v>
                </c:pt>
                <c:pt idx="17">
                  <c:v>26.51</c:v>
                </c:pt>
                <c:pt idx="18">
                  <c:v>26.84</c:v>
                </c:pt>
                <c:pt idx="19">
                  <c:v>25.87</c:v>
                </c:pt>
                <c:pt idx="20">
                  <c:v>26.97</c:v>
                </c:pt>
                <c:pt idx="21">
                  <c:v>26.91</c:v>
                </c:pt>
                <c:pt idx="22">
                  <c:v>25.28</c:v>
                </c:pt>
                <c:pt idx="23">
                  <c:v>25.99</c:v>
                </c:pt>
                <c:pt idx="24">
                  <c:v>27.11</c:v>
                </c:pt>
                <c:pt idx="25">
                  <c:v>26.3</c:v>
                </c:pt>
                <c:pt idx="26">
                  <c:v>26.53</c:v>
                </c:pt>
                <c:pt idx="27">
                  <c:v>26.97</c:v>
                </c:pt>
                <c:pt idx="28">
                  <c:v>25.69</c:v>
                </c:pt>
                <c:pt idx="29">
                  <c:v>26.43</c:v>
                </c:pt>
                <c:pt idx="30">
                  <c:v>26.67</c:v>
                </c:pt>
                <c:pt idx="31">
                  <c:v>26.74</c:v>
                </c:pt>
                <c:pt idx="32">
                  <c:v>26.33</c:v>
                </c:pt>
                <c:pt idx="33">
                  <c:v>26.6</c:v>
                </c:pt>
                <c:pt idx="34">
                  <c:v>26.11</c:v>
                </c:pt>
                <c:pt idx="35">
                  <c:v>26.1</c:v>
                </c:pt>
                <c:pt idx="36">
                  <c:v>26.28</c:v>
                </c:pt>
                <c:pt idx="37">
                  <c:v>26.55</c:v>
                </c:pt>
                <c:pt idx="38">
                  <c:v>26.06</c:v>
                </c:pt>
                <c:pt idx="39">
                  <c:v>26.94</c:v>
                </c:pt>
                <c:pt idx="40">
                  <c:v>23.85</c:v>
                </c:pt>
                <c:pt idx="41">
                  <c:v>26.71</c:v>
                </c:pt>
                <c:pt idx="42">
                  <c:v>26.16</c:v>
                </c:pt>
                <c:pt idx="43">
                  <c:v>22.51</c:v>
                </c:pt>
                <c:pt idx="44">
                  <c:v>22.94</c:v>
                </c:pt>
                <c:pt idx="45">
                  <c:v>24.73</c:v>
                </c:pt>
                <c:pt idx="46">
                  <c:v>26.35</c:v>
                </c:pt>
                <c:pt idx="47">
                  <c:v>26.47</c:v>
                </c:pt>
                <c:pt idx="48">
                  <c:v>25.84</c:v>
                </c:pt>
                <c:pt idx="49">
                  <c:v>23.18</c:v>
                </c:pt>
                <c:pt idx="50">
                  <c:v>26.64</c:v>
                </c:pt>
                <c:pt idx="51">
                  <c:v>26.64</c:v>
                </c:pt>
                <c:pt idx="52">
                  <c:v>25.06</c:v>
                </c:pt>
                <c:pt idx="53">
                  <c:v>26.81</c:v>
                </c:pt>
                <c:pt idx="54">
                  <c:v>25.45</c:v>
                </c:pt>
                <c:pt idx="55">
                  <c:v>26.47</c:v>
                </c:pt>
                <c:pt idx="56">
                  <c:v>25.86</c:v>
                </c:pt>
                <c:pt idx="57">
                  <c:v>26.53</c:v>
                </c:pt>
                <c:pt idx="58">
                  <c:v>26.78</c:v>
                </c:pt>
                <c:pt idx="59">
                  <c:v>26.88</c:v>
                </c:pt>
                <c:pt idx="60">
                  <c:v>26.81</c:v>
                </c:pt>
                <c:pt idx="61">
                  <c:v>26.65</c:v>
                </c:pt>
                <c:pt idx="62">
                  <c:v>26.77</c:v>
                </c:pt>
                <c:pt idx="63">
                  <c:v>25.68</c:v>
                </c:pt>
                <c:pt idx="64">
                  <c:v>26.28</c:v>
                </c:pt>
                <c:pt idx="65">
                  <c:v>25.2</c:v>
                </c:pt>
                <c:pt idx="66">
                  <c:v>24.58</c:v>
                </c:pt>
                <c:pt idx="67">
                  <c:v>26.4</c:v>
                </c:pt>
                <c:pt idx="68">
                  <c:v>25.62</c:v>
                </c:pt>
                <c:pt idx="69">
                  <c:v>25.88</c:v>
                </c:pt>
                <c:pt idx="70">
                  <c:v>24.59</c:v>
                </c:pt>
                <c:pt idx="71">
                  <c:v>25.87</c:v>
                </c:pt>
                <c:pt idx="72">
                  <c:v>25.36</c:v>
                </c:pt>
                <c:pt idx="73">
                  <c:v>26.44</c:v>
                </c:pt>
                <c:pt idx="74">
                  <c:v>24.95</c:v>
                </c:pt>
                <c:pt idx="75">
                  <c:v>24.43</c:v>
                </c:pt>
                <c:pt idx="76">
                  <c:v>24.83</c:v>
                </c:pt>
                <c:pt idx="77">
                  <c:v>23.75</c:v>
                </c:pt>
                <c:pt idx="78">
                  <c:v>26.87</c:v>
                </c:pt>
                <c:pt idx="79">
                  <c:v>26.5</c:v>
                </c:pt>
                <c:pt idx="80">
                  <c:v>26.34</c:v>
                </c:pt>
                <c:pt idx="81">
                  <c:v>23.72</c:v>
                </c:pt>
                <c:pt idx="82">
                  <c:v>25.07</c:v>
                </c:pt>
                <c:pt idx="83">
                  <c:v>26.74</c:v>
                </c:pt>
                <c:pt idx="84">
                  <c:v>26.23</c:v>
                </c:pt>
                <c:pt idx="85">
                  <c:v>26.67</c:v>
                </c:pt>
                <c:pt idx="86">
                  <c:v>24.6</c:v>
                </c:pt>
                <c:pt idx="87">
                  <c:v>26.73</c:v>
                </c:pt>
                <c:pt idx="88">
                  <c:v>27.31</c:v>
                </c:pt>
                <c:pt idx="89">
                  <c:v>26.7</c:v>
                </c:pt>
                <c:pt idx="90">
                  <c:v>26.23</c:v>
                </c:pt>
                <c:pt idx="91">
                  <c:v>25.66</c:v>
                </c:pt>
                <c:pt idx="92">
                  <c:v>25.42</c:v>
                </c:pt>
                <c:pt idx="93">
                  <c:v>24.63</c:v>
                </c:pt>
                <c:pt idx="94">
                  <c:v>25.4</c:v>
                </c:pt>
                <c:pt idx="95">
                  <c:v>25.14</c:v>
                </c:pt>
                <c:pt idx="96">
                  <c:v>26.74</c:v>
                </c:pt>
                <c:pt idx="97">
                  <c:v>26.34</c:v>
                </c:pt>
                <c:pt idx="98">
                  <c:v>23.89</c:v>
                </c:pt>
                <c:pt idx="99">
                  <c:v>23.65</c:v>
                </c:pt>
                <c:pt idx="100">
                  <c:v>24.56</c:v>
                </c:pt>
                <c:pt idx="101">
                  <c:v>25.47</c:v>
                </c:pt>
                <c:pt idx="102">
                  <c:v>27.35</c:v>
                </c:pt>
                <c:pt idx="103">
                  <c:v>26.08</c:v>
                </c:pt>
                <c:pt idx="104">
                  <c:v>26.03</c:v>
                </c:pt>
                <c:pt idx="105">
                  <c:v>25.54</c:v>
                </c:pt>
                <c:pt idx="106">
                  <c:v>24.97</c:v>
                </c:pt>
                <c:pt idx="107">
                  <c:v>24.77</c:v>
                </c:pt>
                <c:pt idx="108">
                  <c:v>23.92</c:v>
                </c:pt>
                <c:pt idx="109">
                  <c:v>24.7</c:v>
                </c:pt>
                <c:pt idx="110">
                  <c:v>25.61</c:v>
                </c:pt>
                <c:pt idx="111">
                  <c:v>25.34</c:v>
                </c:pt>
                <c:pt idx="112">
                  <c:v>26.36</c:v>
                </c:pt>
                <c:pt idx="113">
                  <c:v>27.04</c:v>
                </c:pt>
                <c:pt idx="114">
                  <c:v>27.38</c:v>
                </c:pt>
                <c:pt idx="115">
                  <c:v>27.38</c:v>
                </c:pt>
                <c:pt idx="116">
                  <c:v>26.6</c:v>
                </c:pt>
                <c:pt idx="117">
                  <c:v>24.83</c:v>
                </c:pt>
                <c:pt idx="118">
                  <c:v>24.26</c:v>
                </c:pt>
                <c:pt idx="119">
                  <c:v>24.5</c:v>
                </c:pt>
                <c:pt idx="120">
                  <c:v>23.72</c:v>
                </c:pt>
                <c:pt idx="121">
                  <c:v>24.12</c:v>
                </c:pt>
                <c:pt idx="122">
                  <c:v>24.46</c:v>
                </c:pt>
                <c:pt idx="123">
                  <c:v>24.8</c:v>
                </c:pt>
                <c:pt idx="124">
                  <c:v>23.92</c:v>
                </c:pt>
                <c:pt idx="125">
                  <c:v>25.07</c:v>
                </c:pt>
                <c:pt idx="126">
                  <c:v>24.26</c:v>
                </c:pt>
                <c:pt idx="127">
                  <c:v>24.23</c:v>
                </c:pt>
                <c:pt idx="128">
                  <c:v>24.53</c:v>
                </c:pt>
                <c:pt idx="129">
                  <c:v>26.24</c:v>
                </c:pt>
                <c:pt idx="130">
                  <c:v>25.54</c:v>
                </c:pt>
                <c:pt idx="131">
                  <c:v>26.75</c:v>
                </c:pt>
                <c:pt idx="132">
                  <c:v>26.81</c:v>
                </c:pt>
                <c:pt idx="133">
                  <c:v>27.48</c:v>
                </c:pt>
                <c:pt idx="134">
                  <c:v>25.29</c:v>
                </c:pt>
                <c:pt idx="135">
                  <c:v>27.07</c:v>
                </c:pt>
                <c:pt idx="136">
                  <c:v>26.1</c:v>
                </c:pt>
                <c:pt idx="137">
                  <c:v>25.27</c:v>
                </c:pt>
                <c:pt idx="138">
                  <c:v>24.87</c:v>
                </c:pt>
                <c:pt idx="139">
                  <c:v>25.61</c:v>
                </c:pt>
                <c:pt idx="140">
                  <c:v>28.08</c:v>
                </c:pt>
                <c:pt idx="141">
                  <c:v>27.92</c:v>
                </c:pt>
                <c:pt idx="142">
                  <c:v>24.87</c:v>
                </c:pt>
                <c:pt idx="143">
                  <c:v>25</c:v>
                </c:pt>
                <c:pt idx="144">
                  <c:v>26.4</c:v>
                </c:pt>
                <c:pt idx="145">
                  <c:v>25.61</c:v>
                </c:pt>
                <c:pt idx="146">
                  <c:v>27.68</c:v>
                </c:pt>
                <c:pt idx="147">
                  <c:v>25.41</c:v>
                </c:pt>
                <c:pt idx="148">
                  <c:v>24.5</c:v>
                </c:pt>
                <c:pt idx="149">
                  <c:v>24.56</c:v>
                </c:pt>
                <c:pt idx="150">
                  <c:v>25.93</c:v>
                </c:pt>
                <c:pt idx="151">
                  <c:v>25.87</c:v>
                </c:pt>
                <c:pt idx="152">
                  <c:v>23.45</c:v>
                </c:pt>
                <c:pt idx="153">
                  <c:v>24.29</c:v>
                </c:pt>
                <c:pt idx="154">
                  <c:v>26.21</c:v>
                </c:pt>
                <c:pt idx="155">
                  <c:v>25.81</c:v>
                </c:pt>
                <c:pt idx="156">
                  <c:v>25.54</c:v>
                </c:pt>
                <c:pt idx="157">
                  <c:v>22.57</c:v>
                </c:pt>
                <c:pt idx="158">
                  <c:v>24.9</c:v>
                </c:pt>
                <c:pt idx="159">
                  <c:v>24.06</c:v>
                </c:pt>
                <c:pt idx="160">
                  <c:v>24.5</c:v>
                </c:pt>
                <c:pt idx="161">
                  <c:v>25.54</c:v>
                </c:pt>
                <c:pt idx="162">
                  <c:v>24.83</c:v>
                </c:pt>
                <c:pt idx="163">
                  <c:v>23.18</c:v>
                </c:pt>
                <c:pt idx="164">
                  <c:v>24.39</c:v>
                </c:pt>
                <c:pt idx="165">
                  <c:v>25.61</c:v>
                </c:pt>
                <c:pt idx="166">
                  <c:v>24.12</c:v>
                </c:pt>
                <c:pt idx="167">
                  <c:v>25.34</c:v>
                </c:pt>
                <c:pt idx="168">
                  <c:v>24.97</c:v>
                </c:pt>
                <c:pt idx="169">
                  <c:v>24.87</c:v>
                </c:pt>
                <c:pt idx="170">
                  <c:v>25.17</c:v>
                </c:pt>
                <c:pt idx="171">
                  <c:v>22.77</c:v>
                </c:pt>
                <c:pt idx="230">
                  <c:v>23.55</c:v>
                </c:pt>
                <c:pt idx="231">
                  <c:v>24.11</c:v>
                </c:pt>
                <c:pt idx="232">
                  <c:v>23.65</c:v>
                </c:pt>
                <c:pt idx="233">
                  <c:v>23.92</c:v>
                </c:pt>
                <c:pt idx="234">
                  <c:v>24.47</c:v>
                </c:pt>
                <c:pt idx="235">
                  <c:v>24.58</c:v>
                </c:pt>
                <c:pt idx="236">
                  <c:v>23.92</c:v>
                </c:pt>
                <c:pt idx="237">
                  <c:v>24.21</c:v>
                </c:pt>
                <c:pt idx="238">
                  <c:v>24.09</c:v>
                </c:pt>
                <c:pt idx="239">
                  <c:v>23.77</c:v>
                </c:pt>
                <c:pt idx="240">
                  <c:v>25.09</c:v>
                </c:pt>
                <c:pt idx="241">
                  <c:v>23.63</c:v>
                </c:pt>
                <c:pt idx="242">
                  <c:v>23.17</c:v>
                </c:pt>
                <c:pt idx="243">
                  <c:v>23.47</c:v>
                </c:pt>
                <c:pt idx="244">
                  <c:v>24.93</c:v>
                </c:pt>
                <c:pt idx="245">
                  <c:v>24.7</c:v>
                </c:pt>
                <c:pt idx="246">
                  <c:v>24.39</c:v>
                </c:pt>
                <c:pt idx="247">
                  <c:v>25.32</c:v>
                </c:pt>
                <c:pt idx="248">
                  <c:v>24.66</c:v>
                </c:pt>
                <c:pt idx="249">
                  <c:v>24.63</c:v>
                </c:pt>
                <c:pt idx="250">
                  <c:v>24.46</c:v>
                </c:pt>
                <c:pt idx="251">
                  <c:v>24.62</c:v>
                </c:pt>
                <c:pt idx="252">
                  <c:v>24.53</c:v>
                </c:pt>
                <c:pt idx="253">
                  <c:v>24.21</c:v>
                </c:pt>
                <c:pt idx="254">
                  <c:v>24.38</c:v>
                </c:pt>
                <c:pt idx="255">
                  <c:v>24.49</c:v>
                </c:pt>
                <c:pt idx="256">
                  <c:v>24.46</c:v>
                </c:pt>
                <c:pt idx="257">
                  <c:v>22.54</c:v>
                </c:pt>
                <c:pt idx="258">
                  <c:v>22.21</c:v>
                </c:pt>
                <c:pt idx="259">
                  <c:v>24.8</c:v>
                </c:pt>
                <c:pt idx="260">
                  <c:v>23.19</c:v>
                </c:pt>
                <c:pt idx="261">
                  <c:v>24.18</c:v>
                </c:pt>
                <c:pt idx="262">
                  <c:v>25.05</c:v>
                </c:pt>
                <c:pt idx="263">
                  <c:v>24.87</c:v>
                </c:pt>
                <c:pt idx="264">
                  <c:v>23.74</c:v>
                </c:pt>
                <c:pt idx="265">
                  <c:v>23.68</c:v>
                </c:pt>
                <c:pt idx="266">
                  <c:v>23.95</c:v>
                </c:pt>
                <c:pt idx="267">
                  <c:v>23.55</c:v>
                </c:pt>
                <c:pt idx="268">
                  <c:v>24.19</c:v>
                </c:pt>
                <c:pt idx="269">
                  <c:v>25.11</c:v>
                </c:pt>
                <c:pt idx="270">
                  <c:v>24.29</c:v>
                </c:pt>
                <c:pt idx="271">
                  <c:v>23.74</c:v>
                </c:pt>
                <c:pt idx="272">
                  <c:v>23.75</c:v>
                </c:pt>
                <c:pt idx="273">
                  <c:v>23.41</c:v>
                </c:pt>
                <c:pt idx="274">
                  <c:v>23.91</c:v>
                </c:pt>
                <c:pt idx="275">
                  <c:v>24.8</c:v>
                </c:pt>
                <c:pt idx="276">
                  <c:v>24.21</c:v>
                </c:pt>
                <c:pt idx="277">
                  <c:v>24.63</c:v>
                </c:pt>
                <c:pt idx="278">
                  <c:v>25.52</c:v>
                </c:pt>
                <c:pt idx="279">
                  <c:v>25.34</c:v>
                </c:pt>
                <c:pt idx="280">
                  <c:v>24.4</c:v>
                </c:pt>
                <c:pt idx="281">
                  <c:v>24.16</c:v>
                </c:pt>
                <c:pt idx="282">
                  <c:v>24.33</c:v>
                </c:pt>
                <c:pt idx="283">
                  <c:v>23.94</c:v>
                </c:pt>
                <c:pt idx="284">
                  <c:v>24.66</c:v>
                </c:pt>
                <c:pt idx="285">
                  <c:v>24.87</c:v>
                </c:pt>
                <c:pt idx="286">
                  <c:v>24.58</c:v>
                </c:pt>
                <c:pt idx="287">
                  <c:v>25.1</c:v>
                </c:pt>
                <c:pt idx="288">
                  <c:v>23.32</c:v>
                </c:pt>
                <c:pt idx="289">
                  <c:v>24.59</c:v>
                </c:pt>
                <c:pt idx="290">
                  <c:v>24.6</c:v>
                </c:pt>
                <c:pt idx="291">
                  <c:v>24.23</c:v>
                </c:pt>
                <c:pt idx="292">
                  <c:v>24.56</c:v>
                </c:pt>
                <c:pt idx="293">
                  <c:v>24.29</c:v>
                </c:pt>
                <c:pt idx="294">
                  <c:v>24.18</c:v>
                </c:pt>
                <c:pt idx="295">
                  <c:v>24.72</c:v>
                </c:pt>
                <c:pt idx="296">
                  <c:v>24.43</c:v>
                </c:pt>
                <c:pt idx="297">
                  <c:v>25.13</c:v>
                </c:pt>
                <c:pt idx="298">
                  <c:v>24.49</c:v>
                </c:pt>
                <c:pt idx="299">
                  <c:v>24.23</c:v>
                </c:pt>
                <c:pt idx="300">
                  <c:v>25.18</c:v>
                </c:pt>
                <c:pt idx="301">
                  <c:v>24.11</c:v>
                </c:pt>
                <c:pt idx="302">
                  <c:v>24.21</c:v>
                </c:pt>
                <c:pt idx="303">
                  <c:v>23.91</c:v>
                </c:pt>
                <c:pt idx="304">
                  <c:v>23.7</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562"/>
          <c:min val="44197"/>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2"/>
          <c:min val="22"/>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16.062000000000001</c:v>
                </c:pt>
                <c:pt idx="1">
                  <c:v>20.666</c:v>
                </c:pt>
                <c:pt idx="2">
                  <c:v>18.57</c:v>
                </c:pt>
                <c:pt idx="3">
                  <c:v>22.835000000000001</c:v>
                </c:pt>
                <c:pt idx="4">
                  <c:v>18.234000000000002</c:v>
                </c:pt>
                <c:pt idx="5">
                  <c:v>8.3729999999999993</c:v>
                </c:pt>
                <c:pt idx="6">
                  <c:v>8.7669999999999995</c:v>
                </c:pt>
                <c:pt idx="7">
                  <c:v>16.225000000000001</c:v>
                </c:pt>
                <c:pt idx="8">
                  <c:v>9.4849999999999994</c:v>
                </c:pt>
                <c:pt idx="9">
                  <c:v>15.749000000000001</c:v>
                </c:pt>
                <c:pt idx="10">
                  <c:v>23.888999999999999</c:v>
                </c:pt>
                <c:pt idx="11">
                  <c:v>28.128</c:v>
                </c:pt>
                <c:pt idx="12">
                  <c:v>20.797999999999998</c:v>
                </c:pt>
                <c:pt idx="13">
                  <c:v>15.66</c:v>
                </c:pt>
                <c:pt idx="14">
                  <c:v>18.832000000000001</c:v>
                </c:pt>
                <c:pt idx="15">
                  <c:v>20.460999999999999</c:v>
                </c:pt>
                <c:pt idx="16">
                  <c:v>12.298999999999999</c:v>
                </c:pt>
                <c:pt idx="17">
                  <c:v>25.065999999999999</c:v>
                </c:pt>
                <c:pt idx="18">
                  <c:v>33.046999999999997</c:v>
                </c:pt>
                <c:pt idx="19">
                  <c:v>34.802</c:v>
                </c:pt>
                <c:pt idx="20">
                  <c:v>30.745000000000001</c:v>
                </c:pt>
                <c:pt idx="21">
                  <c:v>25.382000000000001</c:v>
                </c:pt>
                <c:pt idx="22">
                  <c:v>24.577000000000002</c:v>
                </c:pt>
                <c:pt idx="23">
                  <c:v>27.321999999999999</c:v>
                </c:pt>
                <c:pt idx="24">
                  <c:v>30.701000000000001</c:v>
                </c:pt>
                <c:pt idx="25">
                  <c:v>26.244</c:v>
                </c:pt>
                <c:pt idx="26">
                  <c:v>21.207000000000001</c:v>
                </c:pt>
                <c:pt idx="27">
                  <c:v>31.058</c:v>
                </c:pt>
                <c:pt idx="28">
                  <c:v>32.984999999999999</c:v>
                </c:pt>
                <c:pt idx="29">
                  <c:v>33.078000000000003</c:v>
                </c:pt>
                <c:pt idx="30">
                  <c:v>27.192</c:v>
                </c:pt>
                <c:pt idx="31">
                  <c:v>22.189</c:v>
                </c:pt>
                <c:pt idx="32">
                  <c:v>26.236000000000001</c:v>
                </c:pt>
                <c:pt idx="33">
                  <c:v>35.512</c:v>
                </c:pt>
                <c:pt idx="34">
                  <c:v>27.347000000000001</c:v>
                </c:pt>
                <c:pt idx="35">
                  <c:v>16.722000000000001</c:v>
                </c:pt>
                <c:pt idx="36">
                  <c:v>10.798999999999999</c:v>
                </c:pt>
                <c:pt idx="37">
                  <c:v>20.696000000000002</c:v>
                </c:pt>
                <c:pt idx="38">
                  <c:v>22.131</c:v>
                </c:pt>
                <c:pt idx="39">
                  <c:v>28.053999999999998</c:v>
                </c:pt>
                <c:pt idx="40">
                  <c:v>19.404</c:v>
                </c:pt>
                <c:pt idx="41">
                  <c:v>19.896000000000001</c:v>
                </c:pt>
                <c:pt idx="42">
                  <c:v>16.606000000000002</c:v>
                </c:pt>
                <c:pt idx="43">
                  <c:v>6.452</c:v>
                </c:pt>
                <c:pt idx="44">
                  <c:v>6.7709999999999999</c:v>
                </c:pt>
                <c:pt idx="45">
                  <c:v>7.7729999999999997</c:v>
                </c:pt>
                <c:pt idx="46">
                  <c:v>16.033999999999999</c:v>
                </c:pt>
                <c:pt idx="47">
                  <c:v>21.853000000000002</c:v>
                </c:pt>
                <c:pt idx="48">
                  <c:v>18.890999999999998</c:v>
                </c:pt>
                <c:pt idx="49">
                  <c:v>7.0670000000000002</c:v>
                </c:pt>
                <c:pt idx="50">
                  <c:v>22.023</c:v>
                </c:pt>
                <c:pt idx="51">
                  <c:v>28.933</c:v>
                </c:pt>
                <c:pt idx="52">
                  <c:v>27.396000000000001</c:v>
                </c:pt>
                <c:pt idx="53">
                  <c:v>24.960999999999999</c:v>
                </c:pt>
                <c:pt idx="54">
                  <c:v>26.716999999999999</c:v>
                </c:pt>
                <c:pt idx="55">
                  <c:v>32.927</c:v>
                </c:pt>
                <c:pt idx="56">
                  <c:v>31.117000000000001</c:v>
                </c:pt>
                <c:pt idx="57">
                  <c:v>32.216000000000001</c:v>
                </c:pt>
                <c:pt idx="58">
                  <c:v>29.364000000000001</c:v>
                </c:pt>
                <c:pt idx="59">
                  <c:v>28.795000000000002</c:v>
                </c:pt>
                <c:pt idx="60">
                  <c:v>28.716000000000001</c:v>
                </c:pt>
                <c:pt idx="61">
                  <c:v>24.677</c:v>
                </c:pt>
                <c:pt idx="62">
                  <c:v>25.097000000000001</c:v>
                </c:pt>
                <c:pt idx="63">
                  <c:v>24.456</c:v>
                </c:pt>
                <c:pt idx="64">
                  <c:v>19.408000000000001</c:v>
                </c:pt>
                <c:pt idx="65">
                  <c:v>19.663</c:v>
                </c:pt>
                <c:pt idx="66">
                  <c:v>32.262999999999998</c:v>
                </c:pt>
                <c:pt idx="67">
                  <c:v>30.648</c:v>
                </c:pt>
                <c:pt idx="68">
                  <c:v>31.826000000000001</c:v>
                </c:pt>
                <c:pt idx="69">
                  <c:v>21.640999999999998</c:v>
                </c:pt>
                <c:pt idx="70">
                  <c:v>20.497</c:v>
                </c:pt>
                <c:pt idx="71">
                  <c:v>23.591999999999999</c:v>
                </c:pt>
                <c:pt idx="72">
                  <c:v>23.434000000000001</c:v>
                </c:pt>
                <c:pt idx="73">
                  <c:v>25.384</c:v>
                </c:pt>
                <c:pt idx="74">
                  <c:v>23.289000000000001</c:v>
                </c:pt>
                <c:pt idx="75">
                  <c:v>8.7469999999999999</c:v>
                </c:pt>
                <c:pt idx="76">
                  <c:v>10.763</c:v>
                </c:pt>
                <c:pt idx="77">
                  <c:v>16.233000000000001</c:v>
                </c:pt>
                <c:pt idx="78">
                  <c:v>29.71</c:v>
                </c:pt>
                <c:pt idx="79">
                  <c:v>27.911999999999999</c:v>
                </c:pt>
                <c:pt idx="80">
                  <c:v>22.741</c:v>
                </c:pt>
                <c:pt idx="81">
                  <c:v>12.954000000000001</c:v>
                </c:pt>
                <c:pt idx="82">
                  <c:v>20.731000000000002</c:v>
                </c:pt>
                <c:pt idx="83">
                  <c:v>24.273</c:v>
                </c:pt>
                <c:pt idx="84">
                  <c:v>28.286999999999999</c:v>
                </c:pt>
                <c:pt idx="85">
                  <c:v>30.88</c:v>
                </c:pt>
                <c:pt idx="86">
                  <c:v>28.029</c:v>
                </c:pt>
                <c:pt idx="87">
                  <c:v>31.536000000000001</c:v>
                </c:pt>
                <c:pt idx="88">
                  <c:v>27.146000000000001</c:v>
                </c:pt>
                <c:pt idx="89">
                  <c:v>27.495999999999999</c:v>
                </c:pt>
                <c:pt idx="90">
                  <c:v>30.28</c:v>
                </c:pt>
                <c:pt idx="91">
                  <c:v>33.533000000000001</c:v>
                </c:pt>
                <c:pt idx="92">
                  <c:v>25.893000000000001</c:v>
                </c:pt>
                <c:pt idx="93">
                  <c:v>28.103000000000002</c:v>
                </c:pt>
                <c:pt idx="94">
                  <c:v>26.588999999999999</c:v>
                </c:pt>
                <c:pt idx="95">
                  <c:v>19.367000000000001</c:v>
                </c:pt>
                <c:pt idx="96">
                  <c:v>21.765999999999998</c:v>
                </c:pt>
                <c:pt idx="97">
                  <c:v>14.007</c:v>
                </c:pt>
                <c:pt idx="98">
                  <c:v>11.561</c:v>
                </c:pt>
                <c:pt idx="99">
                  <c:v>7.3170000000000002</c:v>
                </c:pt>
                <c:pt idx="100">
                  <c:v>9.4760000000000009</c:v>
                </c:pt>
                <c:pt idx="101">
                  <c:v>13.823</c:v>
                </c:pt>
                <c:pt idx="102">
                  <c:v>22.515000000000001</c:v>
                </c:pt>
                <c:pt idx="103">
                  <c:v>26.425000000000001</c:v>
                </c:pt>
                <c:pt idx="104">
                  <c:v>22.056000000000001</c:v>
                </c:pt>
                <c:pt idx="105">
                  <c:v>10.577</c:v>
                </c:pt>
                <c:pt idx="106">
                  <c:v>4.8019999999999996</c:v>
                </c:pt>
                <c:pt idx="107">
                  <c:v>5.4909999999999997</c:v>
                </c:pt>
                <c:pt idx="108">
                  <c:v>6.2190000000000003</c:v>
                </c:pt>
                <c:pt idx="109">
                  <c:v>10.057</c:v>
                </c:pt>
                <c:pt idx="110">
                  <c:v>21.706</c:v>
                </c:pt>
                <c:pt idx="111">
                  <c:v>20.417000000000002</c:v>
                </c:pt>
                <c:pt idx="112">
                  <c:v>23.404</c:v>
                </c:pt>
                <c:pt idx="113">
                  <c:v>21.818999999999999</c:v>
                </c:pt>
                <c:pt idx="114">
                  <c:v>21.146999999999998</c:v>
                </c:pt>
                <c:pt idx="115">
                  <c:v>22.582999999999998</c:v>
                </c:pt>
                <c:pt idx="116">
                  <c:v>23.593</c:v>
                </c:pt>
                <c:pt idx="117">
                  <c:v>14.035</c:v>
                </c:pt>
                <c:pt idx="118">
                  <c:v>8.7750000000000004</c:v>
                </c:pt>
                <c:pt idx="119">
                  <c:v>9.7460000000000004</c:v>
                </c:pt>
                <c:pt idx="120">
                  <c:v>4.891</c:v>
                </c:pt>
                <c:pt idx="121">
                  <c:v>6.9029999999999996</c:v>
                </c:pt>
                <c:pt idx="122">
                  <c:v>8.7780000000000005</c:v>
                </c:pt>
                <c:pt idx="123">
                  <c:v>9.9600000000000009</c:v>
                </c:pt>
                <c:pt idx="124">
                  <c:v>7.1680000000000001</c:v>
                </c:pt>
                <c:pt idx="125">
                  <c:v>4.4450000000000003</c:v>
                </c:pt>
                <c:pt idx="126">
                  <c:v>6.7709999999999999</c:v>
                </c:pt>
                <c:pt idx="127">
                  <c:v>12.827999999999999</c:v>
                </c:pt>
                <c:pt idx="128">
                  <c:v>20.974</c:v>
                </c:pt>
                <c:pt idx="129">
                  <c:v>11.688000000000001</c:v>
                </c:pt>
                <c:pt idx="130">
                  <c:v>8.1539999999999999</c:v>
                </c:pt>
                <c:pt idx="131">
                  <c:v>17.227</c:v>
                </c:pt>
                <c:pt idx="132">
                  <c:v>17.216999999999999</c:v>
                </c:pt>
                <c:pt idx="133">
                  <c:v>24.193000000000001</c:v>
                </c:pt>
                <c:pt idx="134">
                  <c:v>25.58</c:v>
                </c:pt>
                <c:pt idx="135">
                  <c:v>21.184000000000001</c:v>
                </c:pt>
                <c:pt idx="136">
                  <c:v>17.911000000000001</c:v>
                </c:pt>
                <c:pt idx="137">
                  <c:v>8.3290000000000006</c:v>
                </c:pt>
                <c:pt idx="138">
                  <c:v>6.5970000000000004</c:v>
                </c:pt>
                <c:pt idx="139">
                  <c:v>9.798</c:v>
                </c:pt>
                <c:pt idx="140">
                  <c:v>21.204999999999998</c:v>
                </c:pt>
                <c:pt idx="141">
                  <c:v>20.803000000000001</c:v>
                </c:pt>
                <c:pt idx="142">
                  <c:v>13.057</c:v>
                </c:pt>
                <c:pt idx="143">
                  <c:v>6.5579999999999998</c:v>
                </c:pt>
                <c:pt idx="144">
                  <c:v>15.569000000000001</c:v>
                </c:pt>
                <c:pt idx="145">
                  <c:v>11.862</c:v>
                </c:pt>
                <c:pt idx="146">
                  <c:v>22.535</c:v>
                </c:pt>
                <c:pt idx="147">
                  <c:v>12.031000000000001</c:v>
                </c:pt>
                <c:pt idx="148">
                  <c:v>4.9619999999999997</c:v>
                </c:pt>
                <c:pt idx="149">
                  <c:v>12.579000000000001</c:v>
                </c:pt>
                <c:pt idx="150">
                  <c:v>21.437999999999999</c:v>
                </c:pt>
                <c:pt idx="151">
                  <c:v>15.920999999999999</c:v>
                </c:pt>
                <c:pt idx="152">
                  <c:v>6.6210000000000004</c:v>
                </c:pt>
                <c:pt idx="153">
                  <c:v>6.0410000000000004</c:v>
                </c:pt>
                <c:pt idx="154">
                  <c:v>15.371</c:v>
                </c:pt>
                <c:pt idx="155">
                  <c:v>12.781000000000001</c:v>
                </c:pt>
                <c:pt idx="156">
                  <c:v>8.1769999999999996</c:v>
                </c:pt>
                <c:pt idx="157">
                  <c:v>8.3230000000000004</c:v>
                </c:pt>
                <c:pt idx="158">
                  <c:v>7.95</c:v>
                </c:pt>
                <c:pt idx="159">
                  <c:v>4.2720000000000002</c:v>
                </c:pt>
                <c:pt idx="160">
                  <c:v>7.1109999999999998</c:v>
                </c:pt>
                <c:pt idx="161">
                  <c:v>5.766</c:v>
                </c:pt>
                <c:pt idx="162">
                  <c:v>6.9340000000000002</c:v>
                </c:pt>
                <c:pt idx="163">
                  <c:v>7.0640000000000001</c:v>
                </c:pt>
                <c:pt idx="164">
                  <c:v>12.188000000000001</c:v>
                </c:pt>
                <c:pt idx="165">
                  <c:v>9.8889999999999993</c:v>
                </c:pt>
                <c:pt idx="166">
                  <c:v>9.2929999999999993</c:v>
                </c:pt>
                <c:pt idx="167">
                  <c:v>6.2220000000000004</c:v>
                </c:pt>
                <c:pt idx="168">
                  <c:v>5.4269999999999996</c:v>
                </c:pt>
                <c:pt idx="169">
                  <c:v>6.2389999999999999</c:v>
                </c:pt>
                <c:pt idx="170">
                  <c:v>7.0069999999999997</c:v>
                </c:pt>
                <c:pt idx="171">
                  <c:v>6.63</c:v>
                </c:pt>
                <c:pt idx="230">
                  <c:v>5.8040000000000003</c:v>
                </c:pt>
                <c:pt idx="231">
                  <c:v>5.9169999999999998</c:v>
                </c:pt>
                <c:pt idx="232">
                  <c:v>8.7870000000000008</c:v>
                </c:pt>
                <c:pt idx="233">
                  <c:v>7.1609999999999996</c:v>
                </c:pt>
                <c:pt idx="234">
                  <c:v>6.5789999999999997</c:v>
                </c:pt>
                <c:pt idx="235">
                  <c:v>6.8</c:v>
                </c:pt>
                <c:pt idx="236">
                  <c:v>6.3170000000000002</c:v>
                </c:pt>
                <c:pt idx="237">
                  <c:v>6.4359999999999999</c:v>
                </c:pt>
                <c:pt idx="238">
                  <c:v>5.5279999999999996</c:v>
                </c:pt>
                <c:pt idx="239">
                  <c:v>6.2039999999999997</c:v>
                </c:pt>
                <c:pt idx="240">
                  <c:v>6.2050000000000001</c:v>
                </c:pt>
                <c:pt idx="241">
                  <c:v>7.7169999999999996</c:v>
                </c:pt>
                <c:pt idx="242">
                  <c:v>8.2210000000000001</c:v>
                </c:pt>
                <c:pt idx="243">
                  <c:v>8.0419999999999998</c:v>
                </c:pt>
                <c:pt idx="244">
                  <c:v>9.9060000000000006</c:v>
                </c:pt>
                <c:pt idx="245">
                  <c:v>6.9349999999999996</c:v>
                </c:pt>
                <c:pt idx="246">
                  <c:v>5.6740000000000004</c:v>
                </c:pt>
                <c:pt idx="247">
                  <c:v>5.7930000000000001</c:v>
                </c:pt>
                <c:pt idx="248">
                  <c:v>6.431</c:v>
                </c:pt>
                <c:pt idx="249">
                  <c:v>6.6429999999999998</c:v>
                </c:pt>
                <c:pt idx="250">
                  <c:v>6.0780000000000003</c:v>
                </c:pt>
                <c:pt idx="251">
                  <c:v>9.5139999999999993</c:v>
                </c:pt>
                <c:pt idx="252">
                  <c:v>6.9480000000000004</c:v>
                </c:pt>
                <c:pt idx="253">
                  <c:v>7.4489999999999998</c:v>
                </c:pt>
                <c:pt idx="254">
                  <c:v>6.1239999999999997</c:v>
                </c:pt>
                <c:pt idx="255">
                  <c:v>5.8819999999999997</c:v>
                </c:pt>
                <c:pt idx="256">
                  <c:v>5.51</c:v>
                </c:pt>
                <c:pt idx="257">
                  <c:v>5.8550000000000004</c:v>
                </c:pt>
                <c:pt idx="258">
                  <c:v>7.1580000000000004</c:v>
                </c:pt>
                <c:pt idx="259">
                  <c:v>8.5280000000000005</c:v>
                </c:pt>
                <c:pt idx="260">
                  <c:v>8.4529999999999994</c:v>
                </c:pt>
                <c:pt idx="261">
                  <c:v>5.9790000000000001</c:v>
                </c:pt>
                <c:pt idx="262">
                  <c:v>7.6909999999999998</c:v>
                </c:pt>
                <c:pt idx="263">
                  <c:v>7.2</c:v>
                </c:pt>
                <c:pt idx="264">
                  <c:v>5.8620000000000001</c:v>
                </c:pt>
                <c:pt idx="265">
                  <c:v>6.6859999999999999</c:v>
                </c:pt>
                <c:pt idx="266">
                  <c:v>5.9130000000000003</c:v>
                </c:pt>
                <c:pt idx="267">
                  <c:v>7.3330000000000002</c:v>
                </c:pt>
                <c:pt idx="268">
                  <c:v>9.641</c:v>
                </c:pt>
                <c:pt idx="269">
                  <c:v>7.7190000000000003</c:v>
                </c:pt>
                <c:pt idx="270">
                  <c:v>4.84</c:v>
                </c:pt>
                <c:pt idx="271">
                  <c:v>5.0730000000000004</c:v>
                </c:pt>
                <c:pt idx="272">
                  <c:v>6.0179999999999998</c:v>
                </c:pt>
                <c:pt idx="273">
                  <c:v>5.883</c:v>
                </c:pt>
                <c:pt idx="274">
                  <c:v>9.6679999999999993</c:v>
                </c:pt>
                <c:pt idx="275">
                  <c:v>8.7799999999999994</c:v>
                </c:pt>
                <c:pt idx="276">
                  <c:v>5.6580000000000004</c:v>
                </c:pt>
                <c:pt idx="277">
                  <c:v>5.883</c:v>
                </c:pt>
                <c:pt idx="278">
                  <c:v>4.8609999999999998</c:v>
                </c:pt>
                <c:pt idx="279">
                  <c:v>5.4340000000000002</c:v>
                </c:pt>
                <c:pt idx="280">
                  <c:v>5.0709999999999997</c:v>
                </c:pt>
                <c:pt idx="281">
                  <c:v>6.931</c:v>
                </c:pt>
                <c:pt idx="282">
                  <c:v>5.68</c:v>
                </c:pt>
                <c:pt idx="283">
                  <c:v>4.2510000000000003</c:v>
                </c:pt>
                <c:pt idx="284">
                  <c:v>4.3049999999999997</c:v>
                </c:pt>
                <c:pt idx="285">
                  <c:v>6.343</c:v>
                </c:pt>
                <c:pt idx="286">
                  <c:v>5.7910000000000004</c:v>
                </c:pt>
                <c:pt idx="287">
                  <c:v>5.258</c:v>
                </c:pt>
                <c:pt idx="288">
                  <c:v>5.3970000000000002</c:v>
                </c:pt>
                <c:pt idx="289">
                  <c:v>6.3029999999999999</c:v>
                </c:pt>
                <c:pt idx="290">
                  <c:v>3.972</c:v>
                </c:pt>
                <c:pt idx="291">
                  <c:v>5.2510000000000003</c:v>
                </c:pt>
                <c:pt idx="292">
                  <c:v>4.601</c:v>
                </c:pt>
                <c:pt idx="293">
                  <c:v>5.91</c:v>
                </c:pt>
                <c:pt idx="294">
                  <c:v>5.4690000000000003</c:v>
                </c:pt>
                <c:pt idx="295">
                  <c:v>6.1619999999999999</c:v>
                </c:pt>
                <c:pt idx="296">
                  <c:v>7.8140000000000001</c:v>
                </c:pt>
                <c:pt idx="297">
                  <c:v>7.1559999999999997</c:v>
                </c:pt>
                <c:pt idx="298">
                  <c:v>12.101000000000001</c:v>
                </c:pt>
                <c:pt idx="299">
                  <c:v>5.6529999999999996</c:v>
                </c:pt>
                <c:pt idx="300">
                  <c:v>5.7489999999999997</c:v>
                </c:pt>
                <c:pt idx="301">
                  <c:v>6.9630000000000001</c:v>
                </c:pt>
                <c:pt idx="302">
                  <c:v>7.5179999999999998</c:v>
                </c:pt>
                <c:pt idx="303">
                  <c:v>5.6509999999999998</c:v>
                </c:pt>
                <c:pt idx="304">
                  <c:v>6.8259999999999996</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Daily_2021!$H$4:$H$368</c:f>
              <c:numCache>
                <c:formatCode>0.0</c:formatCode>
                <c:ptCount val="365"/>
                <c:pt idx="0">
                  <c:v>38.42</c:v>
                </c:pt>
                <c:pt idx="1">
                  <c:v>36.869999999999997</c:v>
                </c:pt>
                <c:pt idx="2">
                  <c:v>36.409999999999997</c:v>
                </c:pt>
                <c:pt idx="3">
                  <c:v>41.52</c:v>
                </c:pt>
                <c:pt idx="4">
                  <c:v>30.66</c:v>
                </c:pt>
                <c:pt idx="5">
                  <c:v>22.37</c:v>
                </c:pt>
                <c:pt idx="6">
                  <c:v>24.7</c:v>
                </c:pt>
                <c:pt idx="7">
                  <c:v>35.840000000000003</c:v>
                </c:pt>
                <c:pt idx="8">
                  <c:v>43.64</c:v>
                </c:pt>
                <c:pt idx="9">
                  <c:v>34.47</c:v>
                </c:pt>
                <c:pt idx="10">
                  <c:v>35.46</c:v>
                </c:pt>
                <c:pt idx="11">
                  <c:v>40.29</c:v>
                </c:pt>
                <c:pt idx="12">
                  <c:v>37.08</c:v>
                </c:pt>
                <c:pt idx="13">
                  <c:v>27.87</c:v>
                </c:pt>
                <c:pt idx="14">
                  <c:v>32.07</c:v>
                </c:pt>
                <c:pt idx="15">
                  <c:v>29.78</c:v>
                </c:pt>
                <c:pt idx="16">
                  <c:v>28.58</c:v>
                </c:pt>
                <c:pt idx="17">
                  <c:v>41.45</c:v>
                </c:pt>
                <c:pt idx="18">
                  <c:v>48.47</c:v>
                </c:pt>
                <c:pt idx="19">
                  <c:v>56.62</c:v>
                </c:pt>
                <c:pt idx="20">
                  <c:v>47.13</c:v>
                </c:pt>
                <c:pt idx="21">
                  <c:v>37.19</c:v>
                </c:pt>
                <c:pt idx="22">
                  <c:v>37.75</c:v>
                </c:pt>
                <c:pt idx="23">
                  <c:v>46.04</c:v>
                </c:pt>
                <c:pt idx="24">
                  <c:v>44.21</c:v>
                </c:pt>
                <c:pt idx="25">
                  <c:v>40.04</c:v>
                </c:pt>
                <c:pt idx="26">
                  <c:v>31.26</c:v>
                </c:pt>
                <c:pt idx="27">
                  <c:v>45.44</c:v>
                </c:pt>
                <c:pt idx="28">
                  <c:v>56.41</c:v>
                </c:pt>
                <c:pt idx="29">
                  <c:v>46.36</c:v>
                </c:pt>
                <c:pt idx="30">
                  <c:v>44.28</c:v>
                </c:pt>
                <c:pt idx="31">
                  <c:v>34.29</c:v>
                </c:pt>
                <c:pt idx="32">
                  <c:v>41.38</c:v>
                </c:pt>
                <c:pt idx="33">
                  <c:v>50.03</c:v>
                </c:pt>
                <c:pt idx="34">
                  <c:v>46.08</c:v>
                </c:pt>
                <c:pt idx="35">
                  <c:v>43.61</c:v>
                </c:pt>
                <c:pt idx="36">
                  <c:v>28.08</c:v>
                </c:pt>
                <c:pt idx="37">
                  <c:v>28.75</c:v>
                </c:pt>
                <c:pt idx="38">
                  <c:v>36.729999999999997</c:v>
                </c:pt>
                <c:pt idx="39">
                  <c:v>39.729999999999997</c:v>
                </c:pt>
                <c:pt idx="40">
                  <c:v>33.799999999999997</c:v>
                </c:pt>
                <c:pt idx="41">
                  <c:v>31.72</c:v>
                </c:pt>
                <c:pt idx="42">
                  <c:v>31.01</c:v>
                </c:pt>
                <c:pt idx="43">
                  <c:v>16.48</c:v>
                </c:pt>
                <c:pt idx="44">
                  <c:v>20.57</c:v>
                </c:pt>
                <c:pt idx="45">
                  <c:v>20.85</c:v>
                </c:pt>
                <c:pt idx="46">
                  <c:v>29.25</c:v>
                </c:pt>
                <c:pt idx="47">
                  <c:v>32.14</c:v>
                </c:pt>
                <c:pt idx="48">
                  <c:v>33.090000000000003</c:v>
                </c:pt>
                <c:pt idx="49">
                  <c:v>26.57</c:v>
                </c:pt>
                <c:pt idx="50">
                  <c:v>38.53</c:v>
                </c:pt>
                <c:pt idx="51">
                  <c:v>41.7</c:v>
                </c:pt>
                <c:pt idx="52">
                  <c:v>53.48</c:v>
                </c:pt>
                <c:pt idx="53">
                  <c:v>37.22</c:v>
                </c:pt>
                <c:pt idx="54">
                  <c:v>42.97</c:v>
                </c:pt>
                <c:pt idx="55">
                  <c:v>46.89</c:v>
                </c:pt>
                <c:pt idx="56">
                  <c:v>43.11</c:v>
                </c:pt>
                <c:pt idx="57">
                  <c:v>50.24</c:v>
                </c:pt>
                <c:pt idx="58">
                  <c:v>42.79</c:v>
                </c:pt>
                <c:pt idx="59">
                  <c:v>41.81</c:v>
                </c:pt>
                <c:pt idx="60">
                  <c:v>43.57</c:v>
                </c:pt>
                <c:pt idx="61">
                  <c:v>34.43</c:v>
                </c:pt>
                <c:pt idx="62">
                  <c:v>35.6</c:v>
                </c:pt>
                <c:pt idx="63">
                  <c:v>37.11</c:v>
                </c:pt>
                <c:pt idx="64">
                  <c:v>33.9</c:v>
                </c:pt>
                <c:pt idx="65">
                  <c:v>49.74</c:v>
                </c:pt>
                <c:pt idx="66">
                  <c:v>58.81</c:v>
                </c:pt>
                <c:pt idx="67">
                  <c:v>43.32</c:v>
                </c:pt>
                <c:pt idx="68">
                  <c:v>47.52</c:v>
                </c:pt>
                <c:pt idx="69">
                  <c:v>35.880000000000003</c:v>
                </c:pt>
                <c:pt idx="70">
                  <c:v>36.549999999999997</c:v>
                </c:pt>
                <c:pt idx="71">
                  <c:v>37.86</c:v>
                </c:pt>
                <c:pt idx="72">
                  <c:v>34.93</c:v>
                </c:pt>
                <c:pt idx="73">
                  <c:v>36.590000000000003</c:v>
                </c:pt>
                <c:pt idx="74">
                  <c:v>45.97</c:v>
                </c:pt>
                <c:pt idx="75">
                  <c:v>26.71</c:v>
                </c:pt>
                <c:pt idx="76">
                  <c:v>26.53</c:v>
                </c:pt>
                <c:pt idx="77">
                  <c:v>45.86</c:v>
                </c:pt>
                <c:pt idx="78">
                  <c:v>41.81</c:v>
                </c:pt>
                <c:pt idx="79">
                  <c:v>39.619999999999997</c:v>
                </c:pt>
                <c:pt idx="80">
                  <c:v>37.47</c:v>
                </c:pt>
                <c:pt idx="81">
                  <c:v>30.09</c:v>
                </c:pt>
                <c:pt idx="82">
                  <c:v>37.26</c:v>
                </c:pt>
                <c:pt idx="83">
                  <c:v>37.04</c:v>
                </c:pt>
                <c:pt idx="84">
                  <c:v>41.98</c:v>
                </c:pt>
                <c:pt idx="85">
                  <c:v>44.42</c:v>
                </c:pt>
                <c:pt idx="86">
                  <c:v>43.04</c:v>
                </c:pt>
                <c:pt idx="87">
                  <c:v>42.58</c:v>
                </c:pt>
                <c:pt idx="88">
                  <c:v>37.78</c:v>
                </c:pt>
                <c:pt idx="89">
                  <c:v>40.89</c:v>
                </c:pt>
                <c:pt idx="90">
                  <c:v>44.63</c:v>
                </c:pt>
                <c:pt idx="91">
                  <c:v>51.79</c:v>
                </c:pt>
                <c:pt idx="92">
                  <c:v>52.67</c:v>
                </c:pt>
                <c:pt idx="93">
                  <c:v>48.76</c:v>
                </c:pt>
                <c:pt idx="94">
                  <c:v>43.68</c:v>
                </c:pt>
                <c:pt idx="95">
                  <c:v>35.630000000000003</c:v>
                </c:pt>
                <c:pt idx="96">
                  <c:v>36.659999999999997</c:v>
                </c:pt>
                <c:pt idx="97">
                  <c:v>30.98</c:v>
                </c:pt>
                <c:pt idx="98">
                  <c:v>28.51</c:v>
                </c:pt>
                <c:pt idx="99">
                  <c:v>20.39</c:v>
                </c:pt>
                <c:pt idx="100">
                  <c:v>25.33</c:v>
                </c:pt>
                <c:pt idx="101">
                  <c:v>28.12</c:v>
                </c:pt>
                <c:pt idx="102">
                  <c:v>37.93</c:v>
                </c:pt>
                <c:pt idx="103">
                  <c:v>40.08</c:v>
                </c:pt>
                <c:pt idx="104">
                  <c:v>37.33</c:v>
                </c:pt>
                <c:pt idx="105">
                  <c:v>32.92</c:v>
                </c:pt>
                <c:pt idx="106">
                  <c:v>21.41</c:v>
                </c:pt>
                <c:pt idx="107">
                  <c:v>18.059999999999999</c:v>
                </c:pt>
                <c:pt idx="108">
                  <c:v>17.920000000000002</c:v>
                </c:pt>
                <c:pt idx="109">
                  <c:v>29.49</c:v>
                </c:pt>
                <c:pt idx="110">
                  <c:v>37.57</c:v>
                </c:pt>
                <c:pt idx="111">
                  <c:v>40.08</c:v>
                </c:pt>
                <c:pt idx="112">
                  <c:v>40.54</c:v>
                </c:pt>
                <c:pt idx="113">
                  <c:v>31.29</c:v>
                </c:pt>
                <c:pt idx="114">
                  <c:v>30.52</c:v>
                </c:pt>
                <c:pt idx="115">
                  <c:v>35.81</c:v>
                </c:pt>
                <c:pt idx="116">
                  <c:v>37.68</c:v>
                </c:pt>
                <c:pt idx="117">
                  <c:v>30.83</c:v>
                </c:pt>
                <c:pt idx="118">
                  <c:v>24.38</c:v>
                </c:pt>
                <c:pt idx="119">
                  <c:v>32.81</c:v>
                </c:pt>
                <c:pt idx="120">
                  <c:v>28.15</c:v>
                </c:pt>
                <c:pt idx="121">
                  <c:v>29.81</c:v>
                </c:pt>
                <c:pt idx="122">
                  <c:v>24.84</c:v>
                </c:pt>
                <c:pt idx="123">
                  <c:v>23.53</c:v>
                </c:pt>
                <c:pt idx="124">
                  <c:v>19.399999999999999</c:v>
                </c:pt>
                <c:pt idx="125">
                  <c:v>16.72</c:v>
                </c:pt>
                <c:pt idx="126">
                  <c:v>29.64</c:v>
                </c:pt>
                <c:pt idx="127">
                  <c:v>37.33</c:v>
                </c:pt>
                <c:pt idx="128">
                  <c:v>50.56</c:v>
                </c:pt>
                <c:pt idx="129">
                  <c:v>28.89</c:v>
                </c:pt>
                <c:pt idx="130">
                  <c:v>22.93</c:v>
                </c:pt>
                <c:pt idx="131">
                  <c:v>32.630000000000003</c:v>
                </c:pt>
                <c:pt idx="132">
                  <c:v>30.41</c:v>
                </c:pt>
                <c:pt idx="133">
                  <c:v>38.24</c:v>
                </c:pt>
                <c:pt idx="134">
                  <c:v>43.68</c:v>
                </c:pt>
                <c:pt idx="135">
                  <c:v>35.17</c:v>
                </c:pt>
                <c:pt idx="136">
                  <c:v>30.31</c:v>
                </c:pt>
                <c:pt idx="137">
                  <c:v>21.87</c:v>
                </c:pt>
                <c:pt idx="138">
                  <c:v>24.24</c:v>
                </c:pt>
                <c:pt idx="139">
                  <c:v>23.5</c:v>
                </c:pt>
                <c:pt idx="140">
                  <c:v>32.700000000000003</c:v>
                </c:pt>
                <c:pt idx="141">
                  <c:v>33.9</c:v>
                </c:pt>
                <c:pt idx="142">
                  <c:v>42.44</c:v>
                </c:pt>
                <c:pt idx="143">
                  <c:v>21.34</c:v>
                </c:pt>
                <c:pt idx="144">
                  <c:v>34.29</c:v>
                </c:pt>
                <c:pt idx="145">
                  <c:v>27.87</c:v>
                </c:pt>
                <c:pt idx="146">
                  <c:v>34.36</c:v>
                </c:pt>
                <c:pt idx="147">
                  <c:v>26.04</c:v>
                </c:pt>
                <c:pt idx="148">
                  <c:v>17.850000000000001</c:v>
                </c:pt>
                <c:pt idx="149">
                  <c:v>33.799999999999997</c:v>
                </c:pt>
                <c:pt idx="150">
                  <c:v>34.19</c:v>
                </c:pt>
                <c:pt idx="151">
                  <c:v>34.15</c:v>
                </c:pt>
                <c:pt idx="152">
                  <c:v>36.479999999999997</c:v>
                </c:pt>
                <c:pt idx="153">
                  <c:v>31.93</c:v>
                </c:pt>
                <c:pt idx="154">
                  <c:v>33.659999999999997</c:v>
                </c:pt>
                <c:pt idx="155">
                  <c:v>27.84</c:v>
                </c:pt>
                <c:pt idx="156">
                  <c:v>26.74</c:v>
                </c:pt>
                <c:pt idx="157">
                  <c:v>39.049999999999997</c:v>
                </c:pt>
                <c:pt idx="158">
                  <c:v>22.12</c:v>
                </c:pt>
                <c:pt idx="159">
                  <c:v>15.91</c:v>
                </c:pt>
                <c:pt idx="160">
                  <c:v>26.35</c:v>
                </c:pt>
                <c:pt idx="161">
                  <c:v>19.55</c:v>
                </c:pt>
                <c:pt idx="162">
                  <c:v>26.35</c:v>
                </c:pt>
                <c:pt idx="163">
                  <c:v>26.5</c:v>
                </c:pt>
                <c:pt idx="164">
                  <c:v>35.6</c:v>
                </c:pt>
                <c:pt idx="165">
                  <c:v>34.36</c:v>
                </c:pt>
                <c:pt idx="166">
                  <c:v>26.28</c:v>
                </c:pt>
                <c:pt idx="167">
                  <c:v>21.91</c:v>
                </c:pt>
                <c:pt idx="168">
                  <c:v>41.07</c:v>
                </c:pt>
                <c:pt idx="169">
                  <c:v>38.49</c:v>
                </c:pt>
                <c:pt idx="170">
                  <c:v>27.73</c:v>
                </c:pt>
                <c:pt idx="171">
                  <c:v>40.96</c:v>
                </c:pt>
                <c:pt idx="230">
                  <c:v>16.649999999999999</c:v>
                </c:pt>
                <c:pt idx="231">
                  <c:v>24.66</c:v>
                </c:pt>
                <c:pt idx="232">
                  <c:v>24.84</c:v>
                </c:pt>
                <c:pt idx="233">
                  <c:v>20.22</c:v>
                </c:pt>
                <c:pt idx="234">
                  <c:v>42.19</c:v>
                </c:pt>
                <c:pt idx="235">
                  <c:v>23.14</c:v>
                </c:pt>
                <c:pt idx="236">
                  <c:v>25.86</c:v>
                </c:pt>
                <c:pt idx="237">
                  <c:v>25.97</c:v>
                </c:pt>
                <c:pt idx="238">
                  <c:v>18.03</c:v>
                </c:pt>
                <c:pt idx="239">
                  <c:v>19.86</c:v>
                </c:pt>
                <c:pt idx="240">
                  <c:v>22.54</c:v>
                </c:pt>
                <c:pt idx="241">
                  <c:v>24.03</c:v>
                </c:pt>
                <c:pt idx="242">
                  <c:v>29.21</c:v>
                </c:pt>
                <c:pt idx="243">
                  <c:v>17.96</c:v>
                </c:pt>
                <c:pt idx="244">
                  <c:v>27.94</c:v>
                </c:pt>
                <c:pt idx="245">
                  <c:v>21.98</c:v>
                </c:pt>
                <c:pt idx="246">
                  <c:v>29.46</c:v>
                </c:pt>
                <c:pt idx="247">
                  <c:v>24.63</c:v>
                </c:pt>
                <c:pt idx="248">
                  <c:v>22.44</c:v>
                </c:pt>
                <c:pt idx="249">
                  <c:v>22.09</c:v>
                </c:pt>
                <c:pt idx="250">
                  <c:v>19.05</c:v>
                </c:pt>
                <c:pt idx="251">
                  <c:v>28.86</c:v>
                </c:pt>
                <c:pt idx="252">
                  <c:v>23.28</c:v>
                </c:pt>
                <c:pt idx="253">
                  <c:v>36.590000000000003</c:v>
                </c:pt>
                <c:pt idx="254">
                  <c:v>20.89</c:v>
                </c:pt>
                <c:pt idx="255">
                  <c:v>21.06</c:v>
                </c:pt>
                <c:pt idx="256">
                  <c:v>20.67</c:v>
                </c:pt>
                <c:pt idx="257">
                  <c:v>29.11</c:v>
                </c:pt>
                <c:pt idx="258">
                  <c:v>23.11</c:v>
                </c:pt>
                <c:pt idx="259">
                  <c:v>47.03</c:v>
                </c:pt>
                <c:pt idx="260">
                  <c:v>34.22</c:v>
                </c:pt>
                <c:pt idx="261">
                  <c:v>31.47</c:v>
                </c:pt>
                <c:pt idx="262">
                  <c:v>29</c:v>
                </c:pt>
                <c:pt idx="263">
                  <c:v>26.04</c:v>
                </c:pt>
                <c:pt idx="264">
                  <c:v>25.97</c:v>
                </c:pt>
                <c:pt idx="265">
                  <c:v>28.54</c:v>
                </c:pt>
                <c:pt idx="266">
                  <c:v>29.53</c:v>
                </c:pt>
                <c:pt idx="267">
                  <c:v>33.659999999999997</c:v>
                </c:pt>
                <c:pt idx="268">
                  <c:v>45.05</c:v>
                </c:pt>
                <c:pt idx="269">
                  <c:v>31.4</c:v>
                </c:pt>
                <c:pt idx="270">
                  <c:v>30.66</c:v>
                </c:pt>
                <c:pt idx="271">
                  <c:v>24.8</c:v>
                </c:pt>
                <c:pt idx="272">
                  <c:v>19.02</c:v>
                </c:pt>
                <c:pt idx="273">
                  <c:v>25.97</c:v>
                </c:pt>
                <c:pt idx="274">
                  <c:v>44.21</c:v>
                </c:pt>
                <c:pt idx="275">
                  <c:v>43.39</c:v>
                </c:pt>
                <c:pt idx="276">
                  <c:v>19.79</c:v>
                </c:pt>
                <c:pt idx="277">
                  <c:v>22.01</c:v>
                </c:pt>
                <c:pt idx="278">
                  <c:v>19.47</c:v>
                </c:pt>
                <c:pt idx="279">
                  <c:v>27.27</c:v>
                </c:pt>
                <c:pt idx="280">
                  <c:v>30.41</c:v>
                </c:pt>
                <c:pt idx="281">
                  <c:v>22.33</c:v>
                </c:pt>
                <c:pt idx="282">
                  <c:v>28.4</c:v>
                </c:pt>
                <c:pt idx="283">
                  <c:v>12.56</c:v>
                </c:pt>
                <c:pt idx="284">
                  <c:v>17.89</c:v>
                </c:pt>
                <c:pt idx="285">
                  <c:v>23.6</c:v>
                </c:pt>
                <c:pt idx="286">
                  <c:v>21.27</c:v>
                </c:pt>
                <c:pt idx="287">
                  <c:v>15.56</c:v>
                </c:pt>
                <c:pt idx="288">
                  <c:v>23.32</c:v>
                </c:pt>
                <c:pt idx="289">
                  <c:v>21.34</c:v>
                </c:pt>
                <c:pt idx="290">
                  <c:v>11.71</c:v>
                </c:pt>
                <c:pt idx="291">
                  <c:v>19.23</c:v>
                </c:pt>
                <c:pt idx="292">
                  <c:v>14.99</c:v>
                </c:pt>
                <c:pt idx="293">
                  <c:v>32.21</c:v>
                </c:pt>
                <c:pt idx="294">
                  <c:v>19.62</c:v>
                </c:pt>
                <c:pt idx="295">
                  <c:v>27.38</c:v>
                </c:pt>
                <c:pt idx="296">
                  <c:v>23.46</c:v>
                </c:pt>
                <c:pt idx="297">
                  <c:v>43.54</c:v>
                </c:pt>
                <c:pt idx="298">
                  <c:v>45.79</c:v>
                </c:pt>
                <c:pt idx="299">
                  <c:v>21.13</c:v>
                </c:pt>
                <c:pt idx="300">
                  <c:v>17.850000000000001</c:v>
                </c:pt>
                <c:pt idx="301">
                  <c:v>21.59</c:v>
                </c:pt>
                <c:pt idx="302">
                  <c:v>19.23</c:v>
                </c:pt>
                <c:pt idx="303">
                  <c:v>20.57</c:v>
                </c:pt>
                <c:pt idx="304">
                  <c:v>23.74</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562"/>
          <c:min val="44197"/>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Daily_2021!$K$4:$K$368</c:f>
              <c:numCache>
                <c:formatCode>0.0</c:formatCode>
                <c:ptCount val="365"/>
                <c:pt idx="0">
                  <c:v>22.518000000000001</c:v>
                </c:pt>
                <c:pt idx="1">
                  <c:v>21.349</c:v>
                </c:pt>
                <c:pt idx="2">
                  <c:v>19.806999999999999</c:v>
                </c:pt>
                <c:pt idx="3">
                  <c:v>21.596</c:v>
                </c:pt>
                <c:pt idx="4">
                  <c:v>23.213999999999999</c:v>
                </c:pt>
                <c:pt idx="5">
                  <c:v>21.741</c:v>
                </c:pt>
                <c:pt idx="6">
                  <c:v>21.899000000000001</c:v>
                </c:pt>
                <c:pt idx="7">
                  <c:v>21.663</c:v>
                </c:pt>
                <c:pt idx="8">
                  <c:v>10.753</c:v>
                </c:pt>
                <c:pt idx="9">
                  <c:v>9.4369999999999994</c:v>
                </c:pt>
                <c:pt idx="10">
                  <c:v>15.727</c:v>
                </c:pt>
                <c:pt idx="11">
                  <c:v>18.619</c:v>
                </c:pt>
                <c:pt idx="12">
                  <c:v>19.434999999999999</c:v>
                </c:pt>
                <c:pt idx="13">
                  <c:v>15.289</c:v>
                </c:pt>
                <c:pt idx="14">
                  <c:v>16.907</c:v>
                </c:pt>
                <c:pt idx="15">
                  <c:v>15.249000000000001</c:v>
                </c:pt>
                <c:pt idx="16">
                  <c:v>21.87</c:v>
                </c:pt>
                <c:pt idx="17">
                  <c:v>23.792999999999999</c:v>
                </c:pt>
                <c:pt idx="18">
                  <c:v>22.417999999999999</c:v>
                </c:pt>
                <c:pt idx="19">
                  <c:v>22.645</c:v>
                </c:pt>
                <c:pt idx="20">
                  <c:v>23.015000000000001</c:v>
                </c:pt>
                <c:pt idx="21">
                  <c:v>23.273</c:v>
                </c:pt>
                <c:pt idx="22">
                  <c:v>14.329000000000001</c:v>
                </c:pt>
                <c:pt idx="23">
                  <c:v>20.559000000000001</c:v>
                </c:pt>
                <c:pt idx="24">
                  <c:v>22.619</c:v>
                </c:pt>
                <c:pt idx="25">
                  <c:v>21.513000000000002</c:v>
                </c:pt>
                <c:pt idx="26">
                  <c:v>20.413</c:v>
                </c:pt>
                <c:pt idx="27">
                  <c:v>22.305</c:v>
                </c:pt>
                <c:pt idx="28">
                  <c:v>16.457000000000001</c:v>
                </c:pt>
                <c:pt idx="29">
                  <c:v>24.228000000000002</c:v>
                </c:pt>
                <c:pt idx="30">
                  <c:v>22.728999999999999</c:v>
                </c:pt>
                <c:pt idx="31">
                  <c:v>21.893000000000001</c:v>
                </c:pt>
                <c:pt idx="32">
                  <c:v>19.547000000000001</c:v>
                </c:pt>
                <c:pt idx="33">
                  <c:v>22.308</c:v>
                </c:pt>
                <c:pt idx="34">
                  <c:v>21.396999999999998</c:v>
                </c:pt>
                <c:pt idx="35">
                  <c:v>17.577999999999999</c:v>
                </c:pt>
                <c:pt idx="36">
                  <c:v>16.248999999999999</c:v>
                </c:pt>
                <c:pt idx="37">
                  <c:v>23.715</c:v>
                </c:pt>
                <c:pt idx="38">
                  <c:v>15.381</c:v>
                </c:pt>
                <c:pt idx="39">
                  <c:v>23.931999999999999</c:v>
                </c:pt>
                <c:pt idx="40">
                  <c:v>9.5229999999999997</c:v>
                </c:pt>
                <c:pt idx="41">
                  <c:v>23.425000000000001</c:v>
                </c:pt>
                <c:pt idx="42">
                  <c:v>23.152999999999999</c:v>
                </c:pt>
                <c:pt idx="43">
                  <c:v>25.196000000000002</c:v>
                </c:pt>
                <c:pt idx="44">
                  <c:v>24.167000000000002</c:v>
                </c:pt>
                <c:pt idx="45">
                  <c:v>13.337999999999999</c:v>
                </c:pt>
                <c:pt idx="46">
                  <c:v>22.285</c:v>
                </c:pt>
                <c:pt idx="47">
                  <c:v>23.876999999999999</c:v>
                </c:pt>
                <c:pt idx="48">
                  <c:v>24.25</c:v>
                </c:pt>
                <c:pt idx="49">
                  <c:v>20.524999999999999</c:v>
                </c:pt>
                <c:pt idx="50">
                  <c:v>23.344000000000001</c:v>
                </c:pt>
                <c:pt idx="51">
                  <c:v>25.013000000000002</c:v>
                </c:pt>
                <c:pt idx="52">
                  <c:v>24.893999999999998</c:v>
                </c:pt>
                <c:pt idx="53">
                  <c:v>24.98</c:v>
                </c:pt>
                <c:pt idx="54">
                  <c:v>22.832999999999998</c:v>
                </c:pt>
                <c:pt idx="55">
                  <c:v>21.24</c:v>
                </c:pt>
                <c:pt idx="56">
                  <c:v>24.117999999999999</c:v>
                </c:pt>
                <c:pt idx="57">
                  <c:v>20.11</c:v>
                </c:pt>
                <c:pt idx="58">
                  <c:v>25.637</c:v>
                </c:pt>
                <c:pt idx="59">
                  <c:v>25.943999999999999</c:v>
                </c:pt>
                <c:pt idx="60">
                  <c:v>25.88</c:v>
                </c:pt>
                <c:pt idx="61">
                  <c:v>25.562999999999999</c:v>
                </c:pt>
                <c:pt idx="62">
                  <c:v>26.718</c:v>
                </c:pt>
                <c:pt idx="63">
                  <c:v>27.257000000000001</c:v>
                </c:pt>
                <c:pt idx="64">
                  <c:v>23.849</c:v>
                </c:pt>
                <c:pt idx="65">
                  <c:v>13.930999999999999</c:v>
                </c:pt>
                <c:pt idx="66">
                  <c:v>10.574999999999999</c:v>
                </c:pt>
                <c:pt idx="67">
                  <c:v>19.64</c:v>
                </c:pt>
                <c:pt idx="68">
                  <c:v>24.143999999999998</c:v>
                </c:pt>
                <c:pt idx="69">
                  <c:v>26.300999999999998</c:v>
                </c:pt>
                <c:pt idx="70">
                  <c:v>24.626999999999999</c:v>
                </c:pt>
                <c:pt idx="71">
                  <c:v>26.797000000000001</c:v>
                </c:pt>
                <c:pt idx="72">
                  <c:v>26.346</c:v>
                </c:pt>
                <c:pt idx="73">
                  <c:v>25.69</c:v>
                </c:pt>
                <c:pt idx="74">
                  <c:v>23.445</c:v>
                </c:pt>
                <c:pt idx="75">
                  <c:v>21.437999999999999</c:v>
                </c:pt>
                <c:pt idx="76">
                  <c:v>21.181999999999999</c:v>
                </c:pt>
                <c:pt idx="77">
                  <c:v>5.0410000000000004</c:v>
                </c:pt>
                <c:pt idx="78">
                  <c:v>26.210999999999999</c:v>
                </c:pt>
                <c:pt idx="79">
                  <c:v>25.786999999999999</c:v>
                </c:pt>
                <c:pt idx="80">
                  <c:v>27.83</c:v>
                </c:pt>
                <c:pt idx="81">
                  <c:v>27.469000000000001</c:v>
                </c:pt>
                <c:pt idx="82">
                  <c:v>27.536999999999999</c:v>
                </c:pt>
                <c:pt idx="83">
                  <c:v>27.02</c:v>
                </c:pt>
                <c:pt idx="84">
                  <c:v>21.411000000000001</c:v>
                </c:pt>
                <c:pt idx="85">
                  <c:v>25.992000000000001</c:v>
                </c:pt>
                <c:pt idx="86">
                  <c:v>27.63</c:v>
                </c:pt>
                <c:pt idx="87">
                  <c:v>25.501000000000001</c:v>
                </c:pt>
                <c:pt idx="88">
                  <c:v>20.454999999999998</c:v>
                </c:pt>
                <c:pt idx="89">
                  <c:v>26.120999999999999</c:v>
                </c:pt>
                <c:pt idx="90">
                  <c:v>21.390999999999998</c:v>
                </c:pt>
                <c:pt idx="91">
                  <c:v>13.442</c:v>
                </c:pt>
                <c:pt idx="92">
                  <c:v>22.728999999999999</c:v>
                </c:pt>
                <c:pt idx="93">
                  <c:v>19.408999999999999</c:v>
                </c:pt>
                <c:pt idx="94">
                  <c:v>21.172999999999998</c:v>
                </c:pt>
                <c:pt idx="95">
                  <c:v>15.106</c:v>
                </c:pt>
                <c:pt idx="96">
                  <c:v>15.368</c:v>
                </c:pt>
                <c:pt idx="97">
                  <c:v>13.574999999999999</c:v>
                </c:pt>
                <c:pt idx="98">
                  <c:v>12.385999999999999</c:v>
                </c:pt>
                <c:pt idx="99">
                  <c:v>20.823</c:v>
                </c:pt>
                <c:pt idx="100">
                  <c:v>25.116</c:v>
                </c:pt>
                <c:pt idx="101">
                  <c:v>23.620999999999999</c:v>
                </c:pt>
                <c:pt idx="102">
                  <c:v>14.71</c:v>
                </c:pt>
                <c:pt idx="103">
                  <c:v>16.192</c:v>
                </c:pt>
                <c:pt idx="104">
                  <c:v>7.6079999999999997</c:v>
                </c:pt>
                <c:pt idx="105">
                  <c:v>10.526999999999999</c:v>
                </c:pt>
                <c:pt idx="106">
                  <c:v>9.8420000000000005</c:v>
                </c:pt>
                <c:pt idx="107">
                  <c:v>17.306000000000001</c:v>
                </c:pt>
                <c:pt idx="108">
                  <c:v>23.038</c:v>
                </c:pt>
                <c:pt idx="109">
                  <c:v>26.356000000000002</c:v>
                </c:pt>
                <c:pt idx="110">
                  <c:v>25.896999999999998</c:v>
                </c:pt>
                <c:pt idx="111">
                  <c:v>23.222999999999999</c:v>
                </c:pt>
                <c:pt idx="112">
                  <c:v>18.039000000000001</c:v>
                </c:pt>
                <c:pt idx="113">
                  <c:v>21.780999999999999</c:v>
                </c:pt>
                <c:pt idx="114">
                  <c:v>26.338000000000001</c:v>
                </c:pt>
                <c:pt idx="115">
                  <c:v>24.196999999999999</c:v>
                </c:pt>
                <c:pt idx="116">
                  <c:v>25.268999999999998</c:v>
                </c:pt>
                <c:pt idx="117">
                  <c:v>25.036999999999999</c:v>
                </c:pt>
                <c:pt idx="118">
                  <c:v>25.596</c:v>
                </c:pt>
                <c:pt idx="119">
                  <c:v>15.063000000000001</c:v>
                </c:pt>
                <c:pt idx="120">
                  <c:v>12.284000000000001</c:v>
                </c:pt>
                <c:pt idx="121">
                  <c:v>20.024000000000001</c:v>
                </c:pt>
                <c:pt idx="122">
                  <c:v>18.693000000000001</c:v>
                </c:pt>
                <c:pt idx="123">
                  <c:v>18.370999999999999</c:v>
                </c:pt>
                <c:pt idx="124">
                  <c:v>18.843</c:v>
                </c:pt>
                <c:pt idx="125">
                  <c:v>4.4969999999999999</c:v>
                </c:pt>
                <c:pt idx="126">
                  <c:v>8.7710000000000008</c:v>
                </c:pt>
                <c:pt idx="127">
                  <c:v>23.268000000000001</c:v>
                </c:pt>
                <c:pt idx="128">
                  <c:v>11.013999999999999</c:v>
                </c:pt>
                <c:pt idx="129">
                  <c:v>12.121</c:v>
                </c:pt>
                <c:pt idx="130">
                  <c:v>15.663</c:v>
                </c:pt>
                <c:pt idx="131">
                  <c:v>15.371</c:v>
                </c:pt>
                <c:pt idx="132">
                  <c:v>14.744</c:v>
                </c:pt>
                <c:pt idx="133">
                  <c:v>19.616</c:v>
                </c:pt>
                <c:pt idx="134">
                  <c:v>19.393000000000001</c:v>
                </c:pt>
                <c:pt idx="135">
                  <c:v>18.541</c:v>
                </c:pt>
                <c:pt idx="136">
                  <c:v>22.788</c:v>
                </c:pt>
                <c:pt idx="137">
                  <c:v>14.821</c:v>
                </c:pt>
                <c:pt idx="138">
                  <c:v>21.67</c:v>
                </c:pt>
                <c:pt idx="139">
                  <c:v>24.027999999999999</c:v>
                </c:pt>
                <c:pt idx="140">
                  <c:v>25.148</c:v>
                </c:pt>
                <c:pt idx="141">
                  <c:v>18</c:v>
                </c:pt>
                <c:pt idx="142">
                  <c:v>6.7469999999999999</c:v>
                </c:pt>
                <c:pt idx="143">
                  <c:v>7.2409999999999997</c:v>
                </c:pt>
                <c:pt idx="144">
                  <c:v>10.736000000000001</c:v>
                </c:pt>
                <c:pt idx="145">
                  <c:v>5.4390000000000001</c:v>
                </c:pt>
                <c:pt idx="146">
                  <c:v>16.803999999999998</c:v>
                </c:pt>
                <c:pt idx="147">
                  <c:v>10.194000000000001</c:v>
                </c:pt>
                <c:pt idx="148">
                  <c:v>18.213000000000001</c:v>
                </c:pt>
                <c:pt idx="149">
                  <c:v>20.088999999999999</c:v>
                </c:pt>
                <c:pt idx="150">
                  <c:v>15.119</c:v>
                </c:pt>
                <c:pt idx="151">
                  <c:v>24.497</c:v>
                </c:pt>
                <c:pt idx="152">
                  <c:v>7.2830000000000004</c:v>
                </c:pt>
                <c:pt idx="153">
                  <c:v>7.0359999999999996</c:v>
                </c:pt>
                <c:pt idx="154">
                  <c:v>18.547999999999998</c:v>
                </c:pt>
                <c:pt idx="155">
                  <c:v>22.829000000000001</c:v>
                </c:pt>
                <c:pt idx="156">
                  <c:v>11.901</c:v>
                </c:pt>
                <c:pt idx="157">
                  <c:v>14.971</c:v>
                </c:pt>
                <c:pt idx="158">
                  <c:v>12.983000000000001</c:v>
                </c:pt>
                <c:pt idx="159">
                  <c:v>13.94</c:v>
                </c:pt>
                <c:pt idx="160">
                  <c:v>19.016999999999999</c:v>
                </c:pt>
                <c:pt idx="161">
                  <c:v>20.849</c:v>
                </c:pt>
                <c:pt idx="162">
                  <c:v>23.484999999999999</c:v>
                </c:pt>
                <c:pt idx="163">
                  <c:v>23.991</c:v>
                </c:pt>
                <c:pt idx="164">
                  <c:v>17.881</c:v>
                </c:pt>
                <c:pt idx="165">
                  <c:v>13.065</c:v>
                </c:pt>
                <c:pt idx="166">
                  <c:v>22.942</c:v>
                </c:pt>
                <c:pt idx="167">
                  <c:v>11.359</c:v>
                </c:pt>
                <c:pt idx="168">
                  <c:v>9.5839999999999996</c:v>
                </c:pt>
                <c:pt idx="169">
                  <c:v>16.797999999999998</c:v>
                </c:pt>
                <c:pt idx="170">
                  <c:v>11.137</c:v>
                </c:pt>
                <c:pt idx="171">
                  <c:v>8.5350000000000001</c:v>
                </c:pt>
                <c:pt idx="230">
                  <c:v>12.273999999999999</c:v>
                </c:pt>
                <c:pt idx="231">
                  <c:v>9.0909999999999993</c:v>
                </c:pt>
                <c:pt idx="232">
                  <c:v>19.745999999999999</c:v>
                </c:pt>
                <c:pt idx="233">
                  <c:v>12.039</c:v>
                </c:pt>
                <c:pt idx="234">
                  <c:v>22.542999999999999</c:v>
                </c:pt>
                <c:pt idx="235">
                  <c:v>13.333</c:v>
                </c:pt>
                <c:pt idx="236">
                  <c:v>12.632</c:v>
                </c:pt>
                <c:pt idx="237">
                  <c:v>17.594999999999999</c:v>
                </c:pt>
                <c:pt idx="238">
                  <c:v>17.625</c:v>
                </c:pt>
                <c:pt idx="239">
                  <c:v>19.972999999999999</c:v>
                </c:pt>
                <c:pt idx="240">
                  <c:v>8.8330000000000002</c:v>
                </c:pt>
                <c:pt idx="241">
                  <c:v>14.132999999999999</c:v>
                </c:pt>
                <c:pt idx="242">
                  <c:v>7.0289999999999999</c:v>
                </c:pt>
                <c:pt idx="243">
                  <c:v>22.238</c:v>
                </c:pt>
                <c:pt idx="244">
                  <c:v>18.791</c:v>
                </c:pt>
                <c:pt idx="245">
                  <c:v>15.787000000000001</c:v>
                </c:pt>
                <c:pt idx="246">
                  <c:v>11.901</c:v>
                </c:pt>
                <c:pt idx="247">
                  <c:v>19.27</c:v>
                </c:pt>
                <c:pt idx="248">
                  <c:v>11.943</c:v>
                </c:pt>
                <c:pt idx="249">
                  <c:v>13.89</c:v>
                </c:pt>
                <c:pt idx="250">
                  <c:v>17.311</c:v>
                </c:pt>
                <c:pt idx="251">
                  <c:v>18.425999999999998</c:v>
                </c:pt>
                <c:pt idx="252">
                  <c:v>16.077000000000002</c:v>
                </c:pt>
                <c:pt idx="253">
                  <c:v>21.169</c:v>
                </c:pt>
                <c:pt idx="254">
                  <c:v>10.192</c:v>
                </c:pt>
                <c:pt idx="255">
                  <c:v>13.67</c:v>
                </c:pt>
                <c:pt idx="256">
                  <c:v>25.986000000000001</c:v>
                </c:pt>
                <c:pt idx="257">
                  <c:v>7.18</c:v>
                </c:pt>
                <c:pt idx="258">
                  <c:v>24.79</c:v>
                </c:pt>
                <c:pt idx="259">
                  <c:v>19.195</c:v>
                </c:pt>
                <c:pt idx="260">
                  <c:v>17.126999999999999</c:v>
                </c:pt>
                <c:pt idx="261">
                  <c:v>11.304</c:v>
                </c:pt>
                <c:pt idx="262">
                  <c:v>18.396000000000001</c:v>
                </c:pt>
                <c:pt idx="263">
                  <c:v>15.64</c:v>
                </c:pt>
                <c:pt idx="264">
                  <c:v>5.7830000000000004</c:v>
                </c:pt>
                <c:pt idx="265">
                  <c:v>15.51</c:v>
                </c:pt>
                <c:pt idx="266">
                  <c:v>4.827</c:v>
                </c:pt>
                <c:pt idx="267">
                  <c:v>22.535</c:v>
                </c:pt>
                <c:pt idx="268">
                  <c:v>14.718</c:v>
                </c:pt>
                <c:pt idx="269">
                  <c:v>9.4529999999999994</c:v>
                </c:pt>
                <c:pt idx="270">
                  <c:v>5.6680000000000001</c:v>
                </c:pt>
                <c:pt idx="271">
                  <c:v>14.276999999999999</c:v>
                </c:pt>
                <c:pt idx="272">
                  <c:v>21.420999999999999</c:v>
                </c:pt>
                <c:pt idx="273">
                  <c:v>19.709</c:v>
                </c:pt>
                <c:pt idx="274">
                  <c:v>24.870999999999999</c:v>
                </c:pt>
                <c:pt idx="275">
                  <c:v>13.342000000000001</c:v>
                </c:pt>
                <c:pt idx="276">
                  <c:v>23.137</c:v>
                </c:pt>
                <c:pt idx="277">
                  <c:v>16.422999999999998</c:v>
                </c:pt>
                <c:pt idx="278">
                  <c:v>11.662000000000001</c:v>
                </c:pt>
                <c:pt idx="279">
                  <c:v>14.103999999999999</c:v>
                </c:pt>
                <c:pt idx="280">
                  <c:v>13.034000000000001</c:v>
                </c:pt>
                <c:pt idx="281">
                  <c:v>20.768999999999998</c:v>
                </c:pt>
                <c:pt idx="282">
                  <c:v>10.406000000000001</c:v>
                </c:pt>
                <c:pt idx="283">
                  <c:v>17.016999999999999</c:v>
                </c:pt>
                <c:pt idx="284">
                  <c:v>10.041</c:v>
                </c:pt>
                <c:pt idx="285">
                  <c:v>14.906000000000001</c:v>
                </c:pt>
                <c:pt idx="286">
                  <c:v>17.966000000000001</c:v>
                </c:pt>
                <c:pt idx="287">
                  <c:v>19.207999999999998</c:v>
                </c:pt>
                <c:pt idx="288">
                  <c:v>11.74</c:v>
                </c:pt>
                <c:pt idx="289">
                  <c:v>18.277000000000001</c:v>
                </c:pt>
                <c:pt idx="290">
                  <c:v>7.819</c:v>
                </c:pt>
                <c:pt idx="291">
                  <c:v>20.856000000000002</c:v>
                </c:pt>
                <c:pt idx="292">
                  <c:v>16.425999999999998</c:v>
                </c:pt>
                <c:pt idx="293">
                  <c:v>18.27</c:v>
                </c:pt>
                <c:pt idx="294">
                  <c:v>10.826000000000001</c:v>
                </c:pt>
                <c:pt idx="295">
                  <c:v>16.718</c:v>
                </c:pt>
                <c:pt idx="296">
                  <c:v>18.353000000000002</c:v>
                </c:pt>
                <c:pt idx="297">
                  <c:v>22.271000000000001</c:v>
                </c:pt>
                <c:pt idx="298">
                  <c:v>8.2490000000000006</c:v>
                </c:pt>
                <c:pt idx="299">
                  <c:v>18.395</c:v>
                </c:pt>
                <c:pt idx="300">
                  <c:v>16.032</c:v>
                </c:pt>
                <c:pt idx="301">
                  <c:v>21.986000000000001</c:v>
                </c:pt>
                <c:pt idx="302">
                  <c:v>22.053999999999998</c:v>
                </c:pt>
                <c:pt idx="303">
                  <c:v>3.903</c:v>
                </c:pt>
                <c:pt idx="304">
                  <c:v>6.0730000000000004</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562"/>
          <c:min val="44197"/>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0.44688844993340165"/>
          <c:y val="3.1963470319634701E-2"/>
        </c:manualLayout>
      </c:layout>
      <c:overlay val="1"/>
    </c:title>
    <c:autoTitleDeleted val="0"/>
    <c:plotArea>
      <c:layout>
        <c:manualLayout>
          <c:layoutTarget val="inner"/>
          <c:xMode val="edge"/>
          <c:yMode val="edge"/>
          <c:x val="5.9914546971951088E-2"/>
          <c:y val="0.11005716751159529"/>
          <c:w val="0.92747559780833844"/>
          <c:h val="0.64269801891201961"/>
        </c:manualLayout>
      </c:layout>
      <c:scatterChart>
        <c:scatterStyle val="lineMarker"/>
        <c:varyColors val="0"/>
        <c:ser>
          <c:idx val="0"/>
          <c:order val="0"/>
          <c:tx>
            <c:v>Water Temperature</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Daily_2021!$M$4:$M$368</c:f>
              <c:numCache>
                <c:formatCode>0.0</c:formatCode>
                <c:ptCount val="365"/>
                <c:pt idx="0">
                  <c:v>28.228999999999999</c:v>
                </c:pt>
                <c:pt idx="1">
                  <c:v>28.228000000000002</c:v>
                </c:pt>
                <c:pt idx="2">
                  <c:v>28.294</c:v>
                </c:pt>
                <c:pt idx="3">
                  <c:v>28.234999999999999</c:v>
                </c:pt>
                <c:pt idx="4">
                  <c:v>28.167999999999999</c:v>
                </c:pt>
                <c:pt idx="5">
                  <c:v>28.242999999999999</c:v>
                </c:pt>
                <c:pt idx="6">
                  <c:v>28.687999999999999</c:v>
                </c:pt>
                <c:pt idx="7">
                  <c:v>28.69</c:v>
                </c:pt>
                <c:pt idx="8">
                  <c:v>28.245000000000001</c:v>
                </c:pt>
                <c:pt idx="9">
                  <c:v>28.274999999999999</c:v>
                </c:pt>
                <c:pt idx="10">
                  <c:v>28.311</c:v>
                </c:pt>
                <c:pt idx="11">
                  <c:v>28.331</c:v>
                </c:pt>
                <c:pt idx="12">
                  <c:v>28.350999999999999</c:v>
                </c:pt>
                <c:pt idx="13">
                  <c:v>28.283000000000001</c:v>
                </c:pt>
                <c:pt idx="14">
                  <c:v>28.222999999999999</c:v>
                </c:pt>
                <c:pt idx="15">
                  <c:v>28.143999999999998</c:v>
                </c:pt>
                <c:pt idx="16">
                  <c:v>28.251999999999999</c:v>
                </c:pt>
                <c:pt idx="17">
                  <c:v>28.454999999999998</c:v>
                </c:pt>
                <c:pt idx="18">
                  <c:v>28.346</c:v>
                </c:pt>
                <c:pt idx="19">
                  <c:v>28.24</c:v>
                </c:pt>
                <c:pt idx="20">
                  <c:v>28.173999999999999</c:v>
                </c:pt>
                <c:pt idx="21">
                  <c:v>28.183</c:v>
                </c:pt>
                <c:pt idx="22">
                  <c:v>28.164999999999999</c:v>
                </c:pt>
                <c:pt idx="23">
                  <c:v>28.126000000000001</c:v>
                </c:pt>
                <c:pt idx="24">
                  <c:v>28.155999999999999</c:v>
                </c:pt>
                <c:pt idx="25">
                  <c:v>28.161999999999999</c:v>
                </c:pt>
                <c:pt idx="26">
                  <c:v>28.231000000000002</c:v>
                </c:pt>
                <c:pt idx="27">
                  <c:v>28.169</c:v>
                </c:pt>
                <c:pt idx="28">
                  <c:v>27.943000000000001</c:v>
                </c:pt>
                <c:pt idx="29">
                  <c:v>27.838999999999999</c:v>
                </c:pt>
                <c:pt idx="30">
                  <c:v>27.902000000000001</c:v>
                </c:pt>
                <c:pt idx="31">
                  <c:v>28.045000000000002</c:v>
                </c:pt>
                <c:pt idx="32">
                  <c:v>28.289000000000001</c:v>
                </c:pt>
                <c:pt idx="33">
                  <c:v>28.28</c:v>
                </c:pt>
                <c:pt idx="34">
                  <c:v>28.265999999999998</c:v>
                </c:pt>
                <c:pt idx="35">
                  <c:v>28.396000000000001</c:v>
                </c:pt>
                <c:pt idx="36">
                  <c:v>28.356999999999999</c:v>
                </c:pt>
                <c:pt idx="37">
                  <c:v>28.277999999999999</c:v>
                </c:pt>
                <c:pt idx="38">
                  <c:v>28.16</c:v>
                </c:pt>
                <c:pt idx="39">
                  <c:v>28.138000000000002</c:v>
                </c:pt>
                <c:pt idx="40">
                  <c:v>27.954000000000001</c:v>
                </c:pt>
                <c:pt idx="41">
                  <c:v>28.032</c:v>
                </c:pt>
                <c:pt idx="42">
                  <c:v>28.132000000000001</c:v>
                </c:pt>
                <c:pt idx="43">
                  <c:v>28.495000000000001</c:v>
                </c:pt>
                <c:pt idx="44">
                  <c:v>28.934999999999999</c:v>
                </c:pt>
                <c:pt idx="45">
                  <c:v>28.922000000000001</c:v>
                </c:pt>
                <c:pt idx="46">
                  <c:v>29.018000000000001</c:v>
                </c:pt>
                <c:pt idx="47">
                  <c:v>29.048999999999999</c:v>
                </c:pt>
                <c:pt idx="48">
                  <c:v>29.170999999999999</c:v>
                </c:pt>
                <c:pt idx="49">
                  <c:v>29.14</c:v>
                </c:pt>
                <c:pt idx="50">
                  <c:v>28.928999999999998</c:v>
                </c:pt>
                <c:pt idx="51">
                  <c:v>28.806999999999999</c:v>
                </c:pt>
                <c:pt idx="52">
                  <c:v>28.567</c:v>
                </c:pt>
                <c:pt idx="53">
                  <c:v>28.501000000000001</c:v>
                </c:pt>
                <c:pt idx="54">
                  <c:v>28.466999999999999</c:v>
                </c:pt>
                <c:pt idx="55">
                  <c:v>28.431000000000001</c:v>
                </c:pt>
                <c:pt idx="56">
                  <c:v>28.393000000000001</c:v>
                </c:pt>
                <c:pt idx="57">
                  <c:v>28.315000000000001</c:v>
                </c:pt>
                <c:pt idx="58">
                  <c:v>28.239000000000001</c:v>
                </c:pt>
                <c:pt idx="59">
                  <c:v>28.216000000000001</c:v>
                </c:pt>
                <c:pt idx="60">
                  <c:v>28.266999999999999</c:v>
                </c:pt>
                <c:pt idx="61">
                  <c:v>28.324000000000002</c:v>
                </c:pt>
                <c:pt idx="62">
                  <c:v>28.533999999999999</c:v>
                </c:pt>
                <c:pt idx="63">
                  <c:v>28.628</c:v>
                </c:pt>
                <c:pt idx="64">
                  <c:v>28.471</c:v>
                </c:pt>
                <c:pt idx="65">
                  <c:v>28.106000000000002</c:v>
                </c:pt>
                <c:pt idx="66">
                  <c:v>27.818000000000001</c:v>
                </c:pt>
                <c:pt idx="67">
                  <c:v>27.896999999999998</c:v>
                </c:pt>
                <c:pt idx="68">
                  <c:v>27.779</c:v>
                </c:pt>
                <c:pt idx="69">
                  <c:v>27.946000000000002</c:v>
                </c:pt>
                <c:pt idx="70">
                  <c:v>28.064</c:v>
                </c:pt>
                <c:pt idx="71">
                  <c:v>28.210999999999999</c:v>
                </c:pt>
                <c:pt idx="72">
                  <c:v>28.402999999999999</c:v>
                </c:pt>
                <c:pt idx="73">
                  <c:v>28.524999999999999</c:v>
                </c:pt>
                <c:pt idx="74">
                  <c:v>28.594999999999999</c:v>
                </c:pt>
                <c:pt idx="75">
                  <c:v>28.802</c:v>
                </c:pt>
                <c:pt idx="76">
                  <c:v>28.905000000000001</c:v>
                </c:pt>
                <c:pt idx="77">
                  <c:v>28.448</c:v>
                </c:pt>
                <c:pt idx="78">
                  <c:v>28.558</c:v>
                </c:pt>
                <c:pt idx="79">
                  <c:v>28.565999999999999</c:v>
                </c:pt>
                <c:pt idx="80">
                  <c:v>28.763999999999999</c:v>
                </c:pt>
                <c:pt idx="81">
                  <c:v>28.95</c:v>
                </c:pt>
                <c:pt idx="82">
                  <c:v>28.795000000000002</c:v>
                </c:pt>
                <c:pt idx="83">
                  <c:v>28.952000000000002</c:v>
                </c:pt>
                <c:pt idx="84">
                  <c:v>28.826000000000001</c:v>
                </c:pt>
                <c:pt idx="85">
                  <c:v>28.693000000000001</c:v>
                </c:pt>
                <c:pt idx="86">
                  <c:v>28.626000000000001</c:v>
                </c:pt>
                <c:pt idx="87">
                  <c:v>28.602</c:v>
                </c:pt>
                <c:pt idx="88">
                  <c:v>28.69</c:v>
                </c:pt>
                <c:pt idx="89">
                  <c:v>28.739000000000001</c:v>
                </c:pt>
                <c:pt idx="90">
                  <c:v>28.76</c:v>
                </c:pt>
                <c:pt idx="91">
                  <c:v>28.574000000000002</c:v>
                </c:pt>
                <c:pt idx="92">
                  <c:v>28.893000000000001</c:v>
                </c:pt>
                <c:pt idx="93">
                  <c:v>28.649000000000001</c:v>
                </c:pt>
                <c:pt idx="94">
                  <c:v>28.617999999999999</c:v>
                </c:pt>
                <c:pt idx="95">
                  <c:v>28.486000000000001</c:v>
                </c:pt>
                <c:pt idx="96">
                  <c:v>28.584</c:v>
                </c:pt>
                <c:pt idx="97">
                  <c:v>28.628</c:v>
                </c:pt>
                <c:pt idx="98">
                  <c:v>28.379000000000001</c:v>
                </c:pt>
                <c:pt idx="99">
                  <c:v>29.073</c:v>
                </c:pt>
                <c:pt idx="100">
                  <c:v>29.413</c:v>
                </c:pt>
                <c:pt idx="101">
                  <c:v>29.707000000000001</c:v>
                </c:pt>
                <c:pt idx="102">
                  <c:v>29.518999999999998</c:v>
                </c:pt>
                <c:pt idx="103">
                  <c:v>29.271000000000001</c:v>
                </c:pt>
                <c:pt idx="104">
                  <c:v>28.972999999999999</c:v>
                </c:pt>
                <c:pt idx="105">
                  <c:v>28.864000000000001</c:v>
                </c:pt>
                <c:pt idx="106">
                  <c:v>28.603000000000002</c:v>
                </c:pt>
                <c:pt idx="107">
                  <c:v>28.762</c:v>
                </c:pt>
                <c:pt idx="108">
                  <c:v>29.25</c:v>
                </c:pt>
                <c:pt idx="109">
                  <c:v>29.68</c:v>
                </c:pt>
                <c:pt idx="110">
                  <c:v>29.704999999999998</c:v>
                </c:pt>
                <c:pt idx="111">
                  <c:v>29.47</c:v>
                </c:pt>
                <c:pt idx="112">
                  <c:v>29.257999999999999</c:v>
                </c:pt>
                <c:pt idx="113">
                  <c:v>29.134</c:v>
                </c:pt>
                <c:pt idx="114">
                  <c:v>29.289000000000001</c:v>
                </c:pt>
                <c:pt idx="115">
                  <c:v>29.256</c:v>
                </c:pt>
                <c:pt idx="116">
                  <c:v>29.225000000000001</c:v>
                </c:pt>
                <c:pt idx="117">
                  <c:v>29.553999999999998</c:v>
                </c:pt>
                <c:pt idx="118">
                  <c:v>29.850999999999999</c:v>
                </c:pt>
                <c:pt idx="119">
                  <c:v>29.817</c:v>
                </c:pt>
                <c:pt idx="120">
                  <c:v>29.395</c:v>
                </c:pt>
                <c:pt idx="121">
                  <c:v>29.605</c:v>
                </c:pt>
                <c:pt idx="122">
                  <c:v>29.92</c:v>
                </c:pt>
                <c:pt idx="123">
                  <c:v>29.638000000000002</c:v>
                </c:pt>
                <c:pt idx="124">
                  <c:v>29.738</c:v>
                </c:pt>
                <c:pt idx="125">
                  <c:v>29.324999999999999</c:v>
                </c:pt>
                <c:pt idx="126">
                  <c:v>28.949000000000002</c:v>
                </c:pt>
                <c:pt idx="127">
                  <c:v>29.047999999999998</c:v>
                </c:pt>
                <c:pt idx="128">
                  <c:v>29.102</c:v>
                </c:pt>
                <c:pt idx="129">
                  <c:v>29.065000000000001</c:v>
                </c:pt>
                <c:pt idx="130">
                  <c:v>29.061</c:v>
                </c:pt>
                <c:pt idx="131">
                  <c:v>29.17</c:v>
                </c:pt>
                <c:pt idx="132">
                  <c:v>29.228999999999999</c:v>
                </c:pt>
                <c:pt idx="133">
                  <c:v>29.359000000000002</c:v>
                </c:pt>
                <c:pt idx="134">
                  <c:v>29.213000000000001</c:v>
                </c:pt>
                <c:pt idx="135">
                  <c:v>29.367999999999999</c:v>
                </c:pt>
                <c:pt idx="136">
                  <c:v>29.646999999999998</c:v>
                </c:pt>
                <c:pt idx="137">
                  <c:v>29.326000000000001</c:v>
                </c:pt>
                <c:pt idx="138">
                  <c:v>29.539000000000001</c:v>
                </c:pt>
                <c:pt idx="139">
                  <c:v>30.006</c:v>
                </c:pt>
                <c:pt idx="140">
                  <c:v>30.128</c:v>
                </c:pt>
                <c:pt idx="141">
                  <c:v>29.965</c:v>
                </c:pt>
                <c:pt idx="142">
                  <c:v>29.495000000000001</c:v>
                </c:pt>
                <c:pt idx="143">
                  <c:v>29.202000000000002</c:v>
                </c:pt>
                <c:pt idx="144">
                  <c:v>29.129000000000001</c:v>
                </c:pt>
                <c:pt idx="145">
                  <c:v>28.997</c:v>
                </c:pt>
                <c:pt idx="146">
                  <c:v>29.193999999999999</c:v>
                </c:pt>
                <c:pt idx="147">
                  <c:v>29.22</c:v>
                </c:pt>
                <c:pt idx="148">
                  <c:v>29.390999999999998</c:v>
                </c:pt>
                <c:pt idx="149">
                  <c:v>29.667000000000002</c:v>
                </c:pt>
                <c:pt idx="150">
                  <c:v>29.440999999999999</c:v>
                </c:pt>
                <c:pt idx="151">
                  <c:v>29.629000000000001</c:v>
                </c:pt>
                <c:pt idx="152">
                  <c:v>29.004000000000001</c:v>
                </c:pt>
                <c:pt idx="153">
                  <c:v>28.952999999999999</c:v>
                </c:pt>
                <c:pt idx="154">
                  <c:v>29.152000000000001</c:v>
                </c:pt>
                <c:pt idx="155">
                  <c:v>29.661999999999999</c:v>
                </c:pt>
                <c:pt idx="156">
                  <c:v>29.38</c:v>
                </c:pt>
                <c:pt idx="157">
                  <c:v>29.282</c:v>
                </c:pt>
                <c:pt idx="158">
                  <c:v>28.997</c:v>
                </c:pt>
                <c:pt idx="159">
                  <c:v>29.292999999999999</c:v>
                </c:pt>
                <c:pt idx="160">
                  <c:v>29.437000000000001</c:v>
                </c:pt>
                <c:pt idx="161">
                  <c:v>29.824000000000002</c:v>
                </c:pt>
                <c:pt idx="162">
                  <c:v>30.088999999999999</c:v>
                </c:pt>
                <c:pt idx="163">
                  <c:v>30.413</c:v>
                </c:pt>
                <c:pt idx="164">
                  <c:v>29.812999999999999</c:v>
                </c:pt>
                <c:pt idx="165">
                  <c:v>29.271999999999998</c:v>
                </c:pt>
                <c:pt idx="166">
                  <c:v>29.407</c:v>
                </c:pt>
                <c:pt idx="167">
                  <c:v>29.491</c:v>
                </c:pt>
                <c:pt idx="168">
                  <c:v>29.385000000000002</c:v>
                </c:pt>
                <c:pt idx="169">
                  <c:v>29.7</c:v>
                </c:pt>
                <c:pt idx="170">
                  <c:v>29.561</c:v>
                </c:pt>
                <c:pt idx="171">
                  <c:v>29.236000000000001</c:v>
                </c:pt>
                <c:pt idx="230">
                  <c:v>29.189</c:v>
                </c:pt>
                <c:pt idx="231">
                  <c:v>28.609000000000002</c:v>
                </c:pt>
                <c:pt idx="232">
                  <c:v>29.125</c:v>
                </c:pt>
                <c:pt idx="233">
                  <c:v>28.905999999999999</c:v>
                </c:pt>
                <c:pt idx="234">
                  <c:v>29.314</c:v>
                </c:pt>
                <c:pt idx="235">
                  <c:v>29.331</c:v>
                </c:pt>
                <c:pt idx="236">
                  <c:v>29.196000000000002</c:v>
                </c:pt>
                <c:pt idx="237">
                  <c:v>29.268999999999998</c:v>
                </c:pt>
                <c:pt idx="238">
                  <c:v>29.44</c:v>
                </c:pt>
                <c:pt idx="239">
                  <c:v>29.754000000000001</c:v>
                </c:pt>
                <c:pt idx="240">
                  <c:v>29.44</c:v>
                </c:pt>
                <c:pt idx="241">
                  <c:v>29.120999999999999</c:v>
                </c:pt>
                <c:pt idx="242">
                  <c:v>28.734999999999999</c:v>
                </c:pt>
                <c:pt idx="243">
                  <c:v>29.419</c:v>
                </c:pt>
                <c:pt idx="244">
                  <c:v>29.899000000000001</c:v>
                </c:pt>
                <c:pt idx="245">
                  <c:v>29.922999999999998</c:v>
                </c:pt>
                <c:pt idx="246">
                  <c:v>29.558</c:v>
                </c:pt>
                <c:pt idx="247">
                  <c:v>29.742999999999999</c:v>
                </c:pt>
                <c:pt idx="248">
                  <c:v>29.346</c:v>
                </c:pt>
                <c:pt idx="249">
                  <c:v>29.216000000000001</c:v>
                </c:pt>
                <c:pt idx="250">
                  <c:v>29.210999999999999</c:v>
                </c:pt>
                <c:pt idx="251">
                  <c:v>29.379000000000001</c:v>
                </c:pt>
                <c:pt idx="252">
                  <c:v>29.413</c:v>
                </c:pt>
                <c:pt idx="253">
                  <c:v>29.54</c:v>
                </c:pt>
                <c:pt idx="254">
                  <c:v>29.181000000000001</c:v>
                </c:pt>
                <c:pt idx="255">
                  <c:v>29.111000000000001</c:v>
                </c:pt>
                <c:pt idx="256">
                  <c:v>29.613</c:v>
                </c:pt>
                <c:pt idx="257">
                  <c:v>29.224</c:v>
                </c:pt>
                <c:pt idx="258">
                  <c:v>29.949000000000002</c:v>
                </c:pt>
                <c:pt idx="259">
                  <c:v>29.95</c:v>
                </c:pt>
                <c:pt idx="260">
                  <c:v>29.742999999999999</c:v>
                </c:pt>
                <c:pt idx="261">
                  <c:v>29.530999999999999</c:v>
                </c:pt>
                <c:pt idx="262">
                  <c:v>29.838000000000001</c:v>
                </c:pt>
                <c:pt idx="263">
                  <c:v>29.856000000000002</c:v>
                </c:pt>
                <c:pt idx="264">
                  <c:v>29.523</c:v>
                </c:pt>
                <c:pt idx="265">
                  <c:v>29.582999999999998</c:v>
                </c:pt>
                <c:pt idx="266">
                  <c:v>29.298999999999999</c:v>
                </c:pt>
                <c:pt idx="267">
                  <c:v>29.606999999999999</c:v>
                </c:pt>
                <c:pt idx="268">
                  <c:v>29.349</c:v>
                </c:pt>
                <c:pt idx="269">
                  <c:v>29.164000000000001</c:v>
                </c:pt>
                <c:pt idx="270">
                  <c:v>28.821999999999999</c:v>
                </c:pt>
                <c:pt idx="271">
                  <c:v>29.334</c:v>
                </c:pt>
                <c:pt idx="272">
                  <c:v>29.765000000000001</c:v>
                </c:pt>
                <c:pt idx="273">
                  <c:v>29.748000000000001</c:v>
                </c:pt>
                <c:pt idx="274">
                  <c:v>30.045000000000002</c:v>
                </c:pt>
                <c:pt idx="275">
                  <c:v>29.695</c:v>
                </c:pt>
                <c:pt idx="276">
                  <c:v>30.053999999999998</c:v>
                </c:pt>
                <c:pt idx="277">
                  <c:v>30.170999999999999</c:v>
                </c:pt>
                <c:pt idx="278">
                  <c:v>29.882000000000001</c:v>
                </c:pt>
                <c:pt idx="279">
                  <c:v>29.838999999999999</c:v>
                </c:pt>
                <c:pt idx="280">
                  <c:v>29.773</c:v>
                </c:pt>
                <c:pt idx="281">
                  <c:v>29.89</c:v>
                </c:pt>
                <c:pt idx="282">
                  <c:v>29.568999999999999</c:v>
                </c:pt>
                <c:pt idx="283">
                  <c:v>29.873000000000001</c:v>
                </c:pt>
                <c:pt idx="284">
                  <c:v>29.766999999999999</c:v>
                </c:pt>
                <c:pt idx="285">
                  <c:v>29.658999999999999</c:v>
                </c:pt>
                <c:pt idx="286">
                  <c:v>30.122</c:v>
                </c:pt>
                <c:pt idx="287">
                  <c:v>30.507000000000001</c:v>
                </c:pt>
                <c:pt idx="288">
                  <c:v>29.927</c:v>
                </c:pt>
                <c:pt idx="289">
                  <c:v>30.271000000000001</c:v>
                </c:pt>
                <c:pt idx="290">
                  <c:v>29.745000000000001</c:v>
                </c:pt>
                <c:pt idx="291">
                  <c:v>30.103000000000002</c:v>
                </c:pt>
                <c:pt idx="292">
                  <c:v>30.085000000000001</c:v>
                </c:pt>
                <c:pt idx="293">
                  <c:v>30.244</c:v>
                </c:pt>
                <c:pt idx="294">
                  <c:v>29.888000000000002</c:v>
                </c:pt>
                <c:pt idx="295">
                  <c:v>29.829000000000001</c:v>
                </c:pt>
                <c:pt idx="296">
                  <c:v>29.974</c:v>
                </c:pt>
                <c:pt idx="297">
                  <c:v>30.196000000000002</c:v>
                </c:pt>
                <c:pt idx="298">
                  <c:v>29.981000000000002</c:v>
                </c:pt>
                <c:pt idx="299">
                  <c:v>30.013000000000002</c:v>
                </c:pt>
                <c:pt idx="300">
                  <c:v>29.959</c:v>
                </c:pt>
                <c:pt idx="301">
                  <c:v>29.963000000000001</c:v>
                </c:pt>
                <c:pt idx="302">
                  <c:v>30.199000000000002</c:v>
                </c:pt>
                <c:pt idx="303">
                  <c:v>29.349</c:v>
                </c:pt>
                <c:pt idx="304">
                  <c:v>28.931000000000001</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562"/>
          <c:min val="44197"/>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1"/>
          <c:min val="27"/>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16.062000000000001</c:v>
                </c:pt>
                <c:pt idx="1">
                  <c:v>20.666</c:v>
                </c:pt>
                <c:pt idx="2">
                  <c:v>18.57</c:v>
                </c:pt>
                <c:pt idx="3">
                  <c:v>22.835000000000001</c:v>
                </c:pt>
                <c:pt idx="4">
                  <c:v>18.234000000000002</c:v>
                </c:pt>
                <c:pt idx="5">
                  <c:v>8.3729999999999993</c:v>
                </c:pt>
                <c:pt idx="6">
                  <c:v>8.7669999999999995</c:v>
                </c:pt>
                <c:pt idx="7">
                  <c:v>16.225000000000001</c:v>
                </c:pt>
                <c:pt idx="8">
                  <c:v>9.4849999999999994</c:v>
                </c:pt>
                <c:pt idx="9">
                  <c:v>15.749000000000001</c:v>
                </c:pt>
                <c:pt idx="10">
                  <c:v>23.888999999999999</c:v>
                </c:pt>
                <c:pt idx="11">
                  <c:v>28.128</c:v>
                </c:pt>
                <c:pt idx="12">
                  <c:v>20.797999999999998</c:v>
                </c:pt>
                <c:pt idx="13">
                  <c:v>15.66</c:v>
                </c:pt>
                <c:pt idx="14">
                  <c:v>18.832000000000001</c:v>
                </c:pt>
                <c:pt idx="15">
                  <c:v>20.460999999999999</c:v>
                </c:pt>
                <c:pt idx="16">
                  <c:v>12.298999999999999</c:v>
                </c:pt>
                <c:pt idx="17">
                  <c:v>25.065999999999999</c:v>
                </c:pt>
                <c:pt idx="18">
                  <c:v>33.046999999999997</c:v>
                </c:pt>
                <c:pt idx="19">
                  <c:v>34.802</c:v>
                </c:pt>
                <c:pt idx="20">
                  <c:v>30.745000000000001</c:v>
                </c:pt>
                <c:pt idx="21">
                  <c:v>25.382000000000001</c:v>
                </c:pt>
                <c:pt idx="22">
                  <c:v>24.577000000000002</c:v>
                </c:pt>
                <c:pt idx="23">
                  <c:v>27.321999999999999</c:v>
                </c:pt>
                <c:pt idx="24">
                  <c:v>30.701000000000001</c:v>
                </c:pt>
                <c:pt idx="25">
                  <c:v>26.244</c:v>
                </c:pt>
                <c:pt idx="26">
                  <c:v>21.207000000000001</c:v>
                </c:pt>
                <c:pt idx="27">
                  <c:v>31.058</c:v>
                </c:pt>
                <c:pt idx="28">
                  <c:v>32.984999999999999</c:v>
                </c:pt>
                <c:pt idx="29">
                  <c:v>33.078000000000003</c:v>
                </c:pt>
                <c:pt idx="30">
                  <c:v>27.192</c:v>
                </c:pt>
                <c:pt idx="31">
                  <c:v>22.189</c:v>
                </c:pt>
                <c:pt idx="32">
                  <c:v>26.236000000000001</c:v>
                </c:pt>
                <c:pt idx="33">
                  <c:v>35.512</c:v>
                </c:pt>
                <c:pt idx="34">
                  <c:v>27.347000000000001</c:v>
                </c:pt>
                <c:pt idx="35">
                  <c:v>16.722000000000001</c:v>
                </c:pt>
                <c:pt idx="36">
                  <c:v>10.798999999999999</c:v>
                </c:pt>
                <c:pt idx="37">
                  <c:v>20.696000000000002</c:v>
                </c:pt>
                <c:pt idx="38">
                  <c:v>22.131</c:v>
                </c:pt>
                <c:pt idx="39">
                  <c:v>28.053999999999998</c:v>
                </c:pt>
                <c:pt idx="40">
                  <c:v>19.404</c:v>
                </c:pt>
                <c:pt idx="41">
                  <c:v>19.896000000000001</c:v>
                </c:pt>
                <c:pt idx="42">
                  <c:v>16.606000000000002</c:v>
                </c:pt>
                <c:pt idx="43">
                  <c:v>6.452</c:v>
                </c:pt>
                <c:pt idx="44">
                  <c:v>6.7709999999999999</c:v>
                </c:pt>
                <c:pt idx="45">
                  <c:v>7.7729999999999997</c:v>
                </c:pt>
                <c:pt idx="46">
                  <c:v>16.033999999999999</c:v>
                </c:pt>
                <c:pt idx="47">
                  <c:v>21.853000000000002</c:v>
                </c:pt>
                <c:pt idx="48">
                  <c:v>18.890999999999998</c:v>
                </c:pt>
                <c:pt idx="49">
                  <c:v>7.0670000000000002</c:v>
                </c:pt>
                <c:pt idx="50">
                  <c:v>22.023</c:v>
                </c:pt>
                <c:pt idx="51">
                  <c:v>28.933</c:v>
                </c:pt>
                <c:pt idx="52">
                  <c:v>27.396000000000001</c:v>
                </c:pt>
                <c:pt idx="53">
                  <c:v>24.960999999999999</c:v>
                </c:pt>
                <c:pt idx="54">
                  <c:v>26.716999999999999</c:v>
                </c:pt>
                <c:pt idx="55">
                  <c:v>32.927</c:v>
                </c:pt>
                <c:pt idx="56">
                  <c:v>31.117000000000001</c:v>
                </c:pt>
                <c:pt idx="57">
                  <c:v>32.216000000000001</c:v>
                </c:pt>
                <c:pt idx="58">
                  <c:v>29.364000000000001</c:v>
                </c:pt>
                <c:pt idx="59">
                  <c:v>28.795000000000002</c:v>
                </c:pt>
                <c:pt idx="60">
                  <c:v>28.716000000000001</c:v>
                </c:pt>
                <c:pt idx="61">
                  <c:v>24.677</c:v>
                </c:pt>
                <c:pt idx="62">
                  <c:v>25.097000000000001</c:v>
                </c:pt>
                <c:pt idx="63">
                  <c:v>24.456</c:v>
                </c:pt>
                <c:pt idx="64">
                  <c:v>19.408000000000001</c:v>
                </c:pt>
                <c:pt idx="65">
                  <c:v>19.663</c:v>
                </c:pt>
                <c:pt idx="66">
                  <c:v>32.262999999999998</c:v>
                </c:pt>
                <c:pt idx="67">
                  <c:v>30.648</c:v>
                </c:pt>
                <c:pt idx="68">
                  <c:v>31.826000000000001</c:v>
                </c:pt>
                <c:pt idx="69">
                  <c:v>21.640999999999998</c:v>
                </c:pt>
                <c:pt idx="70">
                  <c:v>20.497</c:v>
                </c:pt>
                <c:pt idx="71">
                  <c:v>23.591999999999999</c:v>
                </c:pt>
                <c:pt idx="72">
                  <c:v>23.434000000000001</c:v>
                </c:pt>
                <c:pt idx="73">
                  <c:v>25.384</c:v>
                </c:pt>
                <c:pt idx="74">
                  <c:v>23.289000000000001</c:v>
                </c:pt>
                <c:pt idx="75">
                  <c:v>8.7469999999999999</c:v>
                </c:pt>
                <c:pt idx="76">
                  <c:v>10.763</c:v>
                </c:pt>
                <c:pt idx="77">
                  <c:v>16.233000000000001</c:v>
                </c:pt>
                <c:pt idx="78">
                  <c:v>29.71</c:v>
                </c:pt>
                <c:pt idx="79">
                  <c:v>27.911999999999999</c:v>
                </c:pt>
                <c:pt idx="80">
                  <c:v>22.741</c:v>
                </c:pt>
                <c:pt idx="81">
                  <c:v>12.954000000000001</c:v>
                </c:pt>
                <c:pt idx="82">
                  <c:v>20.731000000000002</c:v>
                </c:pt>
                <c:pt idx="83">
                  <c:v>24.273</c:v>
                </c:pt>
                <c:pt idx="84">
                  <c:v>28.286999999999999</c:v>
                </c:pt>
                <c:pt idx="85">
                  <c:v>30.88</c:v>
                </c:pt>
                <c:pt idx="86">
                  <c:v>28.029</c:v>
                </c:pt>
                <c:pt idx="87">
                  <c:v>31.536000000000001</c:v>
                </c:pt>
                <c:pt idx="88">
                  <c:v>27.146000000000001</c:v>
                </c:pt>
                <c:pt idx="89">
                  <c:v>27.495999999999999</c:v>
                </c:pt>
                <c:pt idx="90">
                  <c:v>30.28</c:v>
                </c:pt>
                <c:pt idx="91">
                  <c:v>33.533000000000001</c:v>
                </c:pt>
                <c:pt idx="92">
                  <c:v>25.893000000000001</c:v>
                </c:pt>
                <c:pt idx="93">
                  <c:v>28.103000000000002</c:v>
                </c:pt>
                <c:pt idx="94">
                  <c:v>26.588999999999999</c:v>
                </c:pt>
                <c:pt idx="95">
                  <c:v>19.367000000000001</c:v>
                </c:pt>
                <c:pt idx="96">
                  <c:v>21.765999999999998</c:v>
                </c:pt>
                <c:pt idx="97">
                  <c:v>14.007</c:v>
                </c:pt>
                <c:pt idx="98">
                  <c:v>11.561</c:v>
                </c:pt>
                <c:pt idx="99">
                  <c:v>7.3170000000000002</c:v>
                </c:pt>
                <c:pt idx="100">
                  <c:v>9.4760000000000009</c:v>
                </c:pt>
                <c:pt idx="101">
                  <c:v>13.823</c:v>
                </c:pt>
                <c:pt idx="102">
                  <c:v>22.515000000000001</c:v>
                </c:pt>
                <c:pt idx="103">
                  <c:v>26.425000000000001</c:v>
                </c:pt>
                <c:pt idx="104">
                  <c:v>22.056000000000001</c:v>
                </c:pt>
                <c:pt idx="105">
                  <c:v>10.577</c:v>
                </c:pt>
                <c:pt idx="106">
                  <c:v>4.8019999999999996</c:v>
                </c:pt>
                <c:pt idx="107">
                  <c:v>5.4909999999999997</c:v>
                </c:pt>
                <c:pt idx="108">
                  <c:v>6.2190000000000003</c:v>
                </c:pt>
                <c:pt idx="109">
                  <c:v>10.057</c:v>
                </c:pt>
                <c:pt idx="110">
                  <c:v>21.706</c:v>
                </c:pt>
                <c:pt idx="111">
                  <c:v>20.417000000000002</c:v>
                </c:pt>
                <c:pt idx="112">
                  <c:v>23.404</c:v>
                </c:pt>
                <c:pt idx="113">
                  <c:v>21.818999999999999</c:v>
                </c:pt>
                <c:pt idx="114">
                  <c:v>21.146999999999998</c:v>
                </c:pt>
                <c:pt idx="115">
                  <c:v>22.582999999999998</c:v>
                </c:pt>
                <c:pt idx="116">
                  <c:v>23.593</c:v>
                </c:pt>
                <c:pt idx="117">
                  <c:v>14.035</c:v>
                </c:pt>
                <c:pt idx="118">
                  <c:v>8.7750000000000004</c:v>
                </c:pt>
                <c:pt idx="119">
                  <c:v>9.7460000000000004</c:v>
                </c:pt>
                <c:pt idx="120">
                  <c:v>4.891</c:v>
                </c:pt>
                <c:pt idx="121">
                  <c:v>6.9029999999999996</c:v>
                </c:pt>
                <c:pt idx="122">
                  <c:v>8.7780000000000005</c:v>
                </c:pt>
                <c:pt idx="123">
                  <c:v>9.9600000000000009</c:v>
                </c:pt>
                <c:pt idx="124">
                  <c:v>7.1680000000000001</c:v>
                </c:pt>
                <c:pt idx="125">
                  <c:v>4.4450000000000003</c:v>
                </c:pt>
                <c:pt idx="126">
                  <c:v>6.7709999999999999</c:v>
                </c:pt>
                <c:pt idx="127">
                  <c:v>12.827999999999999</c:v>
                </c:pt>
                <c:pt idx="128">
                  <c:v>20.974</c:v>
                </c:pt>
                <c:pt idx="129">
                  <c:v>11.688000000000001</c:v>
                </c:pt>
                <c:pt idx="130">
                  <c:v>8.1539999999999999</c:v>
                </c:pt>
                <c:pt idx="131">
                  <c:v>17.227</c:v>
                </c:pt>
                <c:pt idx="132">
                  <c:v>17.216999999999999</c:v>
                </c:pt>
                <c:pt idx="133">
                  <c:v>24.193000000000001</c:v>
                </c:pt>
                <c:pt idx="134">
                  <c:v>25.58</c:v>
                </c:pt>
                <c:pt idx="135">
                  <c:v>21.184000000000001</c:v>
                </c:pt>
                <c:pt idx="136">
                  <c:v>17.911000000000001</c:v>
                </c:pt>
                <c:pt idx="137">
                  <c:v>8.3290000000000006</c:v>
                </c:pt>
                <c:pt idx="138">
                  <c:v>6.5970000000000004</c:v>
                </c:pt>
                <c:pt idx="139">
                  <c:v>9.798</c:v>
                </c:pt>
                <c:pt idx="140">
                  <c:v>21.204999999999998</c:v>
                </c:pt>
                <c:pt idx="141">
                  <c:v>20.803000000000001</c:v>
                </c:pt>
                <c:pt idx="142">
                  <c:v>13.057</c:v>
                </c:pt>
                <c:pt idx="143">
                  <c:v>6.5579999999999998</c:v>
                </c:pt>
                <c:pt idx="144">
                  <c:v>15.569000000000001</c:v>
                </c:pt>
                <c:pt idx="145">
                  <c:v>11.862</c:v>
                </c:pt>
                <c:pt idx="146">
                  <c:v>22.535</c:v>
                </c:pt>
                <c:pt idx="147">
                  <c:v>12.031000000000001</c:v>
                </c:pt>
                <c:pt idx="148">
                  <c:v>4.9619999999999997</c:v>
                </c:pt>
                <c:pt idx="149">
                  <c:v>12.579000000000001</c:v>
                </c:pt>
                <c:pt idx="150">
                  <c:v>21.437999999999999</c:v>
                </c:pt>
                <c:pt idx="151">
                  <c:v>15.920999999999999</c:v>
                </c:pt>
                <c:pt idx="152">
                  <c:v>6.6210000000000004</c:v>
                </c:pt>
                <c:pt idx="153">
                  <c:v>6.0410000000000004</c:v>
                </c:pt>
                <c:pt idx="154">
                  <c:v>15.371</c:v>
                </c:pt>
                <c:pt idx="155">
                  <c:v>12.781000000000001</c:v>
                </c:pt>
                <c:pt idx="156">
                  <c:v>8.1769999999999996</c:v>
                </c:pt>
                <c:pt idx="157">
                  <c:v>8.3230000000000004</c:v>
                </c:pt>
                <c:pt idx="158">
                  <c:v>7.95</c:v>
                </c:pt>
                <c:pt idx="159">
                  <c:v>4.2720000000000002</c:v>
                </c:pt>
                <c:pt idx="160">
                  <c:v>7.1109999999999998</c:v>
                </c:pt>
                <c:pt idx="161">
                  <c:v>5.766</c:v>
                </c:pt>
                <c:pt idx="162">
                  <c:v>6.9340000000000002</c:v>
                </c:pt>
                <c:pt idx="163">
                  <c:v>7.0640000000000001</c:v>
                </c:pt>
                <c:pt idx="164">
                  <c:v>12.188000000000001</c:v>
                </c:pt>
                <c:pt idx="165">
                  <c:v>9.8889999999999993</c:v>
                </c:pt>
                <c:pt idx="166">
                  <c:v>9.2929999999999993</c:v>
                </c:pt>
                <c:pt idx="167">
                  <c:v>6.2220000000000004</c:v>
                </c:pt>
                <c:pt idx="168">
                  <c:v>5.4269999999999996</c:v>
                </c:pt>
                <c:pt idx="169">
                  <c:v>6.2389999999999999</c:v>
                </c:pt>
                <c:pt idx="170">
                  <c:v>7.0069999999999997</c:v>
                </c:pt>
                <c:pt idx="171">
                  <c:v>6.63</c:v>
                </c:pt>
                <c:pt idx="230">
                  <c:v>5.8040000000000003</c:v>
                </c:pt>
                <c:pt idx="231">
                  <c:v>5.9169999999999998</c:v>
                </c:pt>
                <c:pt idx="232">
                  <c:v>8.7870000000000008</c:v>
                </c:pt>
                <c:pt idx="233">
                  <c:v>7.1609999999999996</c:v>
                </c:pt>
                <c:pt idx="234">
                  <c:v>6.5789999999999997</c:v>
                </c:pt>
                <c:pt idx="235">
                  <c:v>6.8</c:v>
                </c:pt>
                <c:pt idx="236">
                  <c:v>6.3170000000000002</c:v>
                </c:pt>
                <c:pt idx="237">
                  <c:v>6.4359999999999999</c:v>
                </c:pt>
                <c:pt idx="238">
                  <c:v>5.5279999999999996</c:v>
                </c:pt>
                <c:pt idx="239">
                  <c:v>6.2039999999999997</c:v>
                </c:pt>
                <c:pt idx="240">
                  <c:v>6.2050000000000001</c:v>
                </c:pt>
                <c:pt idx="241">
                  <c:v>7.7169999999999996</c:v>
                </c:pt>
                <c:pt idx="242">
                  <c:v>8.2210000000000001</c:v>
                </c:pt>
                <c:pt idx="243">
                  <c:v>8.0419999999999998</c:v>
                </c:pt>
                <c:pt idx="244">
                  <c:v>9.9060000000000006</c:v>
                </c:pt>
                <c:pt idx="245">
                  <c:v>6.9349999999999996</c:v>
                </c:pt>
                <c:pt idx="246">
                  <c:v>5.6740000000000004</c:v>
                </c:pt>
                <c:pt idx="247">
                  <c:v>5.7930000000000001</c:v>
                </c:pt>
                <c:pt idx="248">
                  <c:v>6.431</c:v>
                </c:pt>
                <c:pt idx="249">
                  <c:v>6.6429999999999998</c:v>
                </c:pt>
                <c:pt idx="250">
                  <c:v>6.0780000000000003</c:v>
                </c:pt>
                <c:pt idx="251">
                  <c:v>9.5139999999999993</c:v>
                </c:pt>
                <c:pt idx="252">
                  <c:v>6.9480000000000004</c:v>
                </c:pt>
                <c:pt idx="253">
                  <c:v>7.4489999999999998</c:v>
                </c:pt>
                <c:pt idx="254">
                  <c:v>6.1239999999999997</c:v>
                </c:pt>
                <c:pt idx="255">
                  <c:v>5.8819999999999997</c:v>
                </c:pt>
                <c:pt idx="256">
                  <c:v>5.51</c:v>
                </c:pt>
                <c:pt idx="257">
                  <c:v>5.8550000000000004</c:v>
                </c:pt>
                <c:pt idx="258">
                  <c:v>7.1580000000000004</c:v>
                </c:pt>
                <c:pt idx="259">
                  <c:v>8.5280000000000005</c:v>
                </c:pt>
                <c:pt idx="260">
                  <c:v>8.4529999999999994</c:v>
                </c:pt>
                <c:pt idx="261">
                  <c:v>5.9790000000000001</c:v>
                </c:pt>
                <c:pt idx="262">
                  <c:v>7.6909999999999998</c:v>
                </c:pt>
                <c:pt idx="263">
                  <c:v>7.2</c:v>
                </c:pt>
                <c:pt idx="264">
                  <c:v>5.8620000000000001</c:v>
                </c:pt>
                <c:pt idx="265">
                  <c:v>6.6859999999999999</c:v>
                </c:pt>
                <c:pt idx="266">
                  <c:v>5.9130000000000003</c:v>
                </c:pt>
                <c:pt idx="267">
                  <c:v>7.3330000000000002</c:v>
                </c:pt>
                <c:pt idx="268">
                  <c:v>9.641</c:v>
                </c:pt>
                <c:pt idx="269">
                  <c:v>7.7190000000000003</c:v>
                </c:pt>
                <c:pt idx="270">
                  <c:v>4.84</c:v>
                </c:pt>
                <c:pt idx="271">
                  <c:v>5.0730000000000004</c:v>
                </c:pt>
                <c:pt idx="272">
                  <c:v>6.0179999999999998</c:v>
                </c:pt>
                <c:pt idx="273">
                  <c:v>5.883</c:v>
                </c:pt>
                <c:pt idx="274">
                  <c:v>9.6679999999999993</c:v>
                </c:pt>
                <c:pt idx="275">
                  <c:v>8.7799999999999994</c:v>
                </c:pt>
                <c:pt idx="276">
                  <c:v>5.6580000000000004</c:v>
                </c:pt>
                <c:pt idx="277">
                  <c:v>5.883</c:v>
                </c:pt>
                <c:pt idx="278">
                  <c:v>4.8609999999999998</c:v>
                </c:pt>
                <c:pt idx="279">
                  <c:v>5.4340000000000002</c:v>
                </c:pt>
                <c:pt idx="280">
                  <c:v>5.0709999999999997</c:v>
                </c:pt>
                <c:pt idx="281">
                  <c:v>6.931</c:v>
                </c:pt>
                <c:pt idx="282">
                  <c:v>5.68</c:v>
                </c:pt>
                <c:pt idx="283">
                  <c:v>4.2510000000000003</c:v>
                </c:pt>
                <c:pt idx="284">
                  <c:v>4.3049999999999997</c:v>
                </c:pt>
                <c:pt idx="285">
                  <c:v>6.343</c:v>
                </c:pt>
                <c:pt idx="286">
                  <c:v>5.7910000000000004</c:v>
                </c:pt>
                <c:pt idx="287">
                  <c:v>5.258</c:v>
                </c:pt>
                <c:pt idx="288">
                  <c:v>5.3970000000000002</c:v>
                </c:pt>
                <c:pt idx="289">
                  <c:v>6.3029999999999999</c:v>
                </c:pt>
                <c:pt idx="290">
                  <c:v>3.972</c:v>
                </c:pt>
                <c:pt idx="291">
                  <c:v>5.2510000000000003</c:v>
                </c:pt>
                <c:pt idx="292">
                  <c:v>4.601</c:v>
                </c:pt>
                <c:pt idx="293">
                  <c:v>5.91</c:v>
                </c:pt>
                <c:pt idx="294">
                  <c:v>5.4690000000000003</c:v>
                </c:pt>
                <c:pt idx="295">
                  <c:v>6.1619999999999999</c:v>
                </c:pt>
                <c:pt idx="296">
                  <c:v>7.8140000000000001</c:v>
                </c:pt>
                <c:pt idx="297">
                  <c:v>7.1559999999999997</c:v>
                </c:pt>
                <c:pt idx="298">
                  <c:v>12.101000000000001</c:v>
                </c:pt>
                <c:pt idx="299">
                  <c:v>5.6529999999999996</c:v>
                </c:pt>
                <c:pt idx="300">
                  <c:v>5.7489999999999997</c:v>
                </c:pt>
                <c:pt idx="301">
                  <c:v>6.9630000000000001</c:v>
                </c:pt>
                <c:pt idx="302">
                  <c:v>7.5179999999999998</c:v>
                </c:pt>
                <c:pt idx="303">
                  <c:v>5.6509999999999998</c:v>
                </c:pt>
                <c:pt idx="304">
                  <c:v>6.8259999999999996</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Daily_2021!$J$4:$J$368</c:f>
              <c:numCache>
                <c:formatCode>0.0</c:formatCode>
                <c:ptCount val="365"/>
                <c:pt idx="0">
                  <c:v>14.491</c:v>
                </c:pt>
                <c:pt idx="1">
                  <c:v>19.143000000000001</c:v>
                </c:pt>
                <c:pt idx="2">
                  <c:v>17.145</c:v>
                </c:pt>
                <c:pt idx="3">
                  <c:v>21.091000000000001</c:v>
                </c:pt>
                <c:pt idx="4">
                  <c:v>18.439</c:v>
                </c:pt>
                <c:pt idx="5">
                  <c:v>11.131</c:v>
                </c:pt>
                <c:pt idx="6">
                  <c:v>9.7880000000000003</c:v>
                </c:pt>
                <c:pt idx="7">
                  <c:v>19.337</c:v>
                </c:pt>
                <c:pt idx="8">
                  <c:v>13.878</c:v>
                </c:pt>
                <c:pt idx="9">
                  <c:v>15.449</c:v>
                </c:pt>
                <c:pt idx="10">
                  <c:v>22.186</c:v>
                </c:pt>
                <c:pt idx="11">
                  <c:v>25.66</c:v>
                </c:pt>
                <c:pt idx="12">
                  <c:v>19.803999999999998</c:v>
                </c:pt>
                <c:pt idx="13">
                  <c:v>17.443000000000001</c:v>
                </c:pt>
                <c:pt idx="14">
                  <c:v>20.324000000000002</c:v>
                </c:pt>
                <c:pt idx="15">
                  <c:v>19.966000000000001</c:v>
                </c:pt>
                <c:pt idx="16">
                  <c:v>15.689</c:v>
                </c:pt>
                <c:pt idx="17">
                  <c:v>24.131</c:v>
                </c:pt>
                <c:pt idx="18">
                  <c:v>30.411999999999999</c:v>
                </c:pt>
                <c:pt idx="19">
                  <c:v>31.654</c:v>
                </c:pt>
                <c:pt idx="20">
                  <c:v>28.08</c:v>
                </c:pt>
                <c:pt idx="21">
                  <c:v>24.427</c:v>
                </c:pt>
                <c:pt idx="22">
                  <c:v>23.710999999999999</c:v>
                </c:pt>
                <c:pt idx="23">
                  <c:v>26.091999999999999</c:v>
                </c:pt>
                <c:pt idx="24">
                  <c:v>28.696999999999999</c:v>
                </c:pt>
                <c:pt idx="25">
                  <c:v>24.788</c:v>
                </c:pt>
                <c:pt idx="26">
                  <c:v>20.609000000000002</c:v>
                </c:pt>
                <c:pt idx="27">
                  <c:v>29.283000000000001</c:v>
                </c:pt>
                <c:pt idx="28">
                  <c:v>31.948</c:v>
                </c:pt>
                <c:pt idx="29">
                  <c:v>30.831</c:v>
                </c:pt>
                <c:pt idx="30">
                  <c:v>25.88</c:v>
                </c:pt>
                <c:pt idx="31">
                  <c:v>23.391999999999999</c:v>
                </c:pt>
                <c:pt idx="32">
                  <c:v>26.513000000000002</c:v>
                </c:pt>
                <c:pt idx="33">
                  <c:v>32.229999999999997</c:v>
                </c:pt>
                <c:pt idx="34">
                  <c:v>26.437999999999999</c:v>
                </c:pt>
                <c:pt idx="35">
                  <c:v>19.117000000000001</c:v>
                </c:pt>
                <c:pt idx="36">
                  <c:v>13.885</c:v>
                </c:pt>
                <c:pt idx="37">
                  <c:v>20.456</c:v>
                </c:pt>
                <c:pt idx="38">
                  <c:v>21.972000000000001</c:v>
                </c:pt>
                <c:pt idx="39">
                  <c:v>26.818999999999999</c:v>
                </c:pt>
                <c:pt idx="40">
                  <c:v>19.343</c:v>
                </c:pt>
                <c:pt idx="41">
                  <c:v>20.306999999999999</c:v>
                </c:pt>
                <c:pt idx="42">
                  <c:v>17.21</c:v>
                </c:pt>
                <c:pt idx="43">
                  <c:v>8.0739999999999998</c:v>
                </c:pt>
                <c:pt idx="44">
                  <c:v>8.17</c:v>
                </c:pt>
                <c:pt idx="45">
                  <c:v>12.03</c:v>
                </c:pt>
                <c:pt idx="46">
                  <c:v>15.917</c:v>
                </c:pt>
                <c:pt idx="47">
                  <c:v>21.760999999999999</c:v>
                </c:pt>
                <c:pt idx="48">
                  <c:v>18.850000000000001</c:v>
                </c:pt>
                <c:pt idx="49">
                  <c:v>7.9109999999999996</c:v>
                </c:pt>
                <c:pt idx="50">
                  <c:v>21.288</c:v>
                </c:pt>
                <c:pt idx="51">
                  <c:v>27.686</c:v>
                </c:pt>
                <c:pt idx="52">
                  <c:v>26.768000000000001</c:v>
                </c:pt>
                <c:pt idx="53">
                  <c:v>25.077999999999999</c:v>
                </c:pt>
                <c:pt idx="54">
                  <c:v>26.861000000000001</c:v>
                </c:pt>
                <c:pt idx="55">
                  <c:v>31.094000000000001</c:v>
                </c:pt>
                <c:pt idx="56">
                  <c:v>29.06</c:v>
                </c:pt>
                <c:pt idx="57">
                  <c:v>29.687999999999999</c:v>
                </c:pt>
                <c:pt idx="58">
                  <c:v>27.762</c:v>
                </c:pt>
                <c:pt idx="59">
                  <c:v>26.844999999999999</c:v>
                </c:pt>
                <c:pt idx="60">
                  <c:v>26.585999999999999</c:v>
                </c:pt>
                <c:pt idx="61">
                  <c:v>23.553999999999998</c:v>
                </c:pt>
                <c:pt idx="62">
                  <c:v>24.672999999999998</c:v>
                </c:pt>
                <c:pt idx="63">
                  <c:v>23.748999999999999</c:v>
                </c:pt>
                <c:pt idx="64">
                  <c:v>22.001000000000001</c:v>
                </c:pt>
                <c:pt idx="65">
                  <c:v>29.052</c:v>
                </c:pt>
                <c:pt idx="66">
                  <c:v>30.8</c:v>
                </c:pt>
                <c:pt idx="67">
                  <c:v>29.074999999999999</c:v>
                </c:pt>
                <c:pt idx="68">
                  <c:v>29.498999999999999</c:v>
                </c:pt>
                <c:pt idx="69">
                  <c:v>21.146000000000001</c:v>
                </c:pt>
                <c:pt idx="70">
                  <c:v>20.904</c:v>
                </c:pt>
                <c:pt idx="71">
                  <c:v>23.141999999999999</c:v>
                </c:pt>
                <c:pt idx="72">
                  <c:v>23.19</c:v>
                </c:pt>
                <c:pt idx="73">
                  <c:v>24.925999999999998</c:v>
                </c:pt>
                <c:pt idx="74">
                  <c:v>22.77</c:v>
                </c:pt>
                <c:pt idx="75">
                  <c:v>11.067</c:v>
                </c:pt>
                <c:pt idx="76">
                  <c:v>11.019</c:v>
                </c:pt>
                <c:pt idx="77">
                  <c:v>15.329000000000001</c:v>
                </c:pt>
                <c:pt idx="78">
                  <c:v>27.794</c:v>
                </c:pt>
                <c:pt idx="79">
                  <c:v>26.995000000000001</c:v>
                </c:pt>
                <c:pt idx="80">
                  <c:v>22.306999999999999</c:v>
                </c:pt>
                <c:pt idx="81">
                  <c:v>12.688000000000001</c:v>
                </c:pt>
                <c:pt idx="82">
                  <c:v>20.248000000000001</c:v>
                </c:pt>
                <c:pt idx="83">
                  <c:v>24.077000000000002</c:v>
                </c:pt>
                <c:pt idx="84">
                  <c:v>27.367999999999999</c:v>
                </c:pt>
                <c:pt idx="85">
                  <c:v>29.309000000000001</c:v>
                </c:pt>
                <c:pt idx="86">
                  <c:v>26.587</c:v>
                </c:pt>
                <c:pt idx="87">
                  <c:v>28.841999999999999</c:v>
                </c:pt>
                <c:pt idx="88">
                  <c:v>25.286000000000001</c:v>
                </c:pt>
                <c:pt idx="89">
                  <c:v>25.734000000000002</c:v>
                </c:pt>
                <c:pt idx="90">
                  <c:v>28.353000000000002</c:v>
                </c:pt>
                <c:pt idx="91">
                  <c:v>31.210999999999999</c:v>
                </c:pt>
                <c:pt idx="92">
                  <c:v>27.428999999999998</c:v>
                </c:pt>
                <c:pt idx="93">
                  <c:v>27.14</c:v>
                </c:pt>
                <c:pt idx="94">
                  <c:v>26.003</c:v>
                </c:pt>
                <c:pt idx="95">
                  <c:v>21.931000000000001</c:v>
                </c:pt>
                <c:pt idx="96">
                  <c:v>21.050999999999998</c:v>
                </c:pt>
                <c:pt idx="97">
                  <c:v>13.994999999999999</c:v>
                </c:pt>
                <c:pt idx="98">
                  <c:v>11.579000000000001</c:v>
                </c:pt>
                <c:pt idx="99">
                  <c:v>7.9279999999999999</c:v>
                </c:pt>
                <c:pt idx="100">
                  <c:v>9.6359999999999992</c:v>
                </c:pt>
                <c:pt idx="101">
                  <c:v>14.148</c:v>
                </c:pt>
                <c:pt idx="102">
                  <c:v>22.315000000000001</c:v>
                </c:pt>
                <c:pt idx="103">
                  <c:v>24.526</c:v>
                </c:pt>
                <c:pt idx="104">
                  <c:v>20.803000000000001</c:v>
                </c:pt>
                <c:pt idx="105">
                  <c:v>10.571999999999999</c:v>
                </c:pt>
                <c:pt idx="106">
                  <c:v>5.194</c:v>
                </c:pt>
                <c:pt idx="107">
                  <c:v>6.7069999999999999</c:v>
                </c:pt>
                <c:pt idx="108">
                  <c:v>7.8250000000000002</c:v>
                </c:pt>
                <c:pt idx="109">
                  <c:v>10.499000000000001</c:v>
                </c:pt>
                <c:pt idx="110">
                  <c:v>20.556999999999999</c:v>
                </c:pt>
                <c:pt idx="111">
                  <c:v>20.962</c:v>
                </c:pt>
                <c:pt idx="112">
                  <c:v>23.704999999999998</c:v>
                </c:pt>
                <c:pt idx="113">
                  <c:v>20.948</c:v>
                </c:pt>
                <c:pt idx="114">
                  <c:v>20.728999999999999</c:v>
                </c:pt>
                <c:pt idx="115">
                  <c:v>22.797000000000001</c:v>
                </c:pt>
                <c:pt idx="116">
                  <c:v>23.744</c:v>
                </c:pt>
                <c:pt idx="117">
                  <c:v>14.164</c:v>
                </c:pt>
                <c:pt idx="118">
                  <c:v>9.9269999999999996</c:v>
                </c:pt>
                <c:pt idx="119">
                  <c:v>9.5370000000000008</c:v>
                </c:pt>
                <c:pt idx="120">
                  <c:v>5.6680000000000001</c:v>
                </c:pt>
                <c:pt idx="121">
                  <c:v>7.5090000000000003</c:v>
                </c:pt>
                <c:pt idx="122">
                  <c:v>9.9309999999999992</c:v>
                </c:pt>
                <c:pt idx="123">
                  <c:v>10.9</c:v>
                </c:pt>
                <c:pt idx="124">
                  <c:v>7.5570000000000004</c:v>
                </c:pt>
                <c:pt idx="125">
                  <c:v>5.0810000000000004</c:v>
                </c:pt>
                <c:pt idx="126">
                  <c:v>7.9189999999999996</c:v>
                </c:pt>
                <c:pt idx="127">
                  <c:v>12.648</c:v>
                </c:pt>
                <c:pt idx="128">
                  <c:v>19.917999999999999</c:v>
                </c:pt>
                <c:pt idx="129">
                  <c:v>12.672000000000001</c:v>
                </c:pt>
                <c:pt idx="130">
                  <c:v>9.8559999999999999</c:v>
                </c:pt>
                <c:pt idx="131">
                  <c:v>16.744</c:v>
                </c:pt>
                <c:pt idx="132">
                  <c:v>16.827000000000002</c:v>
                </c:pt>
                <c:pt idx="133">
                  <c:v>23.553999999999998</c:v>
                </c:pt>
                <c:pt idx="134">
                  <c:v>25.085999999999999</c:v>
                </c:pt>
                <c:pt idx="135">
                  <c:v>22.134</c:v>
                </c:pt>
                <c:pt idx="136">
                  <c:v>18.844999999999999</c:v>
                </c:pt>
                <c:pt idx="137">
                  <c:v>11.304</c:v>
                </c:pt>
                <c:pt idx="138">
                  <c:v>9.0389999999999997</c:v>
                </c:pt>
                <c:pt idx="139">
                  <c:v>11.564</c:v>
                </c:pt>
                <c:pt idx="140">
                  <c:v>20.323</c:v>
                </c:pt>
                <c:pt idx="141">
                  <c:v>20.437999999999999</c:v>
                </c:pt>
                <c:pt idx="142">
                  <c:v>13.039</c:v>
                </c:pt>
                <c:pt idx="143">
                  <c:v>7.7009999999999996</c:v>
                </c:pt>
                <c:pt idx="144">
                  <c:v>14.833</c:v>
                </c:pt>
                <c:pt idx="145">
                  <c:v>12.135</c:v>
                </c:pt>
                <c:pt idx="146">
                  <c:v>21.443999999999999</c:v>
                </c:pt>
                <c:pt idx="147">
                  <c:v>12.801</c:v>
                </c:pt>
                <c:pt idx="148">
                  <c:v>6.1589999999999998</c:v>
                </c:pt>
                <c:pt idx="149">
                  <c:v>12.622999999999999</c:v>
                </c:pt>
                <c:pt idx="150">
                  <c:v>21.484000000000002</c:v>
                </c:pt>
                <c:pt idx="151">
                  <c:v>19.283000000000001</c:v>
                </c:pt>
                <c:pt idx="152">
                  <c:v>8.8520000000000003</c:v>
                </c:pt>
                <c:pt idx="153">
                  <c:v>7.5609999999999999</c:v>
                </c:pt>
                <c:pt idx="154">
                  <c:v>14.693</c:v>
                </c:pt>
                <c:pt idx="155">
                  <c:v>13.595000000000001</c:v>
                </c:pt>
                <c:pt idx="156">
                  <c:v>9.8239999999999998</c:v>
                </c:pt>
                <c:pt idx="157">
                  <c:v>9.1929999999999996</c:v>
                </c:pt>
                <c:pt idx="158">
                  <c:v>8.7620000000000005</c:v>
                </c:pt>
                <c:pt idx="159">
                  <c:v>5.0449999999999999</c:v>
                </c:pt>
                <c:pt idx="160">
                  <c:v>8.3249999999999993</c:v>
                </c:pt>
                <c:pt idx="161">
                  <c:v>8.8239999999999998</c:v>
                </c:pt>
                <c:pt idx="162">
                  <c:v>9.0359999999999996</c:v>
                </c:pt>
                <c:pt idx="163">
                  <c:v>8.9090000000000007</c:v>
                </c:pt>
                <c:pt idx="164">
                  <c:v>15.616</c:v>
                </c:pt>
                <c:pt idx="165">
                  <c:v>12.237</c:v>
                </c:pt>
                <c:pt idx="166">
                  <c:v>9.6649999999999991</c:v>
                </c:pt>
                <c:pt idx="167">
                  <c:v>7.3380000000000001</c:v>
                </c:pt>
                <c:pt idx="168">
                  <c:v>6.9870000000000001</c:v>
                </c:pt>
                <c:pt idx="169">
                  <c:v>8.9190000000000005</c:v>
                </c:pt>
                <c:pt idx="170">
                  <c:v>8.4039999999999999</c:v>
                </c:pt>
                <c:pt idx="171">
                  <c:v>7.5510000000000002</c:v>
                </c:pt>
                <c:pt idx="172">
                  <c:v>5.8940000000000001</c:v>
                </c:pt>
                <c:pt idx="173">
                  <c:v>13.413</c:v>
                </c:pt>
                <c:pt idx="174">
                  <c:v>17.282</c:v>
                </c:pt>
                <c:pt idx="175">
                  <c:v>6.5090000000000003</c:v>
                </c:pt>
                <c:pt idx="176">
                  <c:v>5.7149999999999999</c:v>
                </c:pt>
                <c:pt idx="177">
                  <c:v>6.6950000000000003</c:v>
                </c:pt>
                <c:pt idx="178">
                  <c:v>8.6549999999999994</c:v>
                </c:pt>
                <c:pt idx="179">
                  <c:v>7.6539999999999999</c:v>
                </c:pt>
                <c:pt idx="180">
                  <c:v>7.3940000000000001</c:v>
                </c:pt>
                <c:pt idx="181">
                  <c:v>7.0620000000000003</c:v>
                </c:pt>
                <c:pt idx="182">
                  <c:v>8.2059999999999995</c:v>
                </c:pt>
                <c:pt idx="183">
                  <c:v>6.0720000000000001</c:v>
                </c:pt>
                <c:pt idx="184">
                  <c:v>7.8849999999999998</c:v>
                </c:pt>
                <c:pt idx="185">
                  <c:v>9.1709999999999994</c:v>
                </c:pt>
                <c:pt idx="186">
                  <c:v>7.9429999999999996</c:v>
                </c:pt>
                <c:pt idx="187">
                  <c:v>17.183</c:v>
                </c:pt>
                <c:pt idx="188">
                  <c:v>13.986000000000001</c:v>
                </c:pt>
                <c:pt idx="189">
                  <c:v>10.515000000000001</c:v>
                </c:pt>
                <c:pt idx="190">
                  <c:v>6.7380000000000004</c:v>
                </c:pt>
                <c:pt idx="191">
                  <c:v>11</c:v>
                </c:pt>
                <c:pt idx="192">
                  <c:v>7.806</c:v>
                </c:pt>
                <c:pt idx="193">
                  <c:v>10.853999999999999</c:v>
                </c:pt>
                <c:pt idx="194">
                  <c:v>7.93</c:v>
                </c:pt>
                <c:pt idx="195">
                  <c:v>20.995999999999999</c:v>
                </c:pt>
                <c:pt idx="196">
                  <c:v>23.974</c:v>
                </c:pt>
                <c:pt idx="197">
                  <c:v>11.920999999999999</c:v>
                </c:pt>
                <c:pt idx="198">
                  <c:v>16.786000000000001</c:v>
                </c:pt>
                <c:pt idx="199">
                  <c:v>18.138000000000002</c:v>
                </c:pt>
                <c:pt idx="200">
                  <c:v>18.61</c:v>
                </c:pt>
                <c:pt idx="201">
                  <c:v>21.864000000000001</c:v>
                </c:pt>
                <c:pt idx="202">
                  <c:v>23.713000000000001</c:v>
                </c:pt>
                <c:pt idx="203">
                  <c:v>15.851000000000001</c:v>
                </c:pt>
                <c:pt idx="204">
                  <c:v>7.1390000000000002</c:v>
                </c:pt>
                <c:pt idx="205">
                  <c:v>6.859</c:v>
                </c:pt>
                <c:pt idx="206">
                  <c:v>7.0330000000000004</c:v>
                </c:pt>
                <c:pt idx="207">
                  <c:v>7.17</c:v>
                </c:pt>
                <c:pt idx="208">
                  <c:v>7.5990000000000002</c:v>
                </c:pt>
                <c:pt idx="209">
                  <c:v>16.498999999999999</c:v>
                </c:pt>
                <c:pt idx="210">
                  <c:v>11.704000000000001</c:v>
                </c:pt>
                <c:pt idx="211">
                  <c:v>10.933999999999999</c:v>
                </c:pt>
                <c:pt idx="212">
                  <c:v>17.02</c:v>
                </c:pt>
                <c:pt idx="213">
                  <c:v>9.2409999999999997</c:v>
                </c:pt>
                <c:pt idx="214">
                  <c:v>8.0540000000000003</c:v>
                </c:pt>
                <c:pt idx="215">
                  <c:v>11.393000000000001</c:v>
                </c:pt>
                <c:pt idx="216">
                  <c:v>6.3529999999999998</c:v>
                </c:pt>
                <c:pt idx="217">
                  <c:v>7.9779999999999998</c:v>
                </c:pt>
                <c:pt idx="218">
                  <c:v>7.7709999999999999</c:v>
                </c:pt>
                <c:pt idx="219">
                  <c:v>6.2619999999999996</c:v>
                </c:pt>
                <c:pt idx="220">
                  <c:v>15.153</c:v>
                </c:pt>
                <c:pt idx="221">
                  <c:v>14.115</c:v>
                </c:pt>
                <c:pt idx="222">
                  <c:v>8.9220000000000006</c:v>
                </c:pt>
                <c:pt idx="223">
                  <c:v>6.98</c:v>
                </c:pt>
                <c:pt idx="224">
                  <c:v>5.2130000000000001</c:v>
                </c:pt>
                <c:pt idx="225">
                  <c:v>6.165</c:v>
                </c:pt>
                <c:pt idx="226">
                  <c:v>5.0030000000000001</c:v>
                </c:pt>
                <c:pt idx="227">
                  <c:v>5.8090000000000002</c:v>
                </c:pt>
                <c:pt idx="228">
                  <c:v>7.7789999999999999</c:v>
                </c:pt>
                <c:pt idx="229">
                  <c:v>9.7989999999999995</c:v>
                </c:pt>
                <c:pt idx="230">
                  <c:v>7.0190000000000001</c:v>
                </c:pt>
                <c:pt idx="231">
                  <c:v>6.7690000000000001</c:v>
                </c:pt>
                <c:pt idx="232">
                  <c:v>9.0359999999999996</c:v>
                </c:pt>
                <c:pt idx="233">
                  <c:v>8.609</c:v>
                </c:pt>
                <c:pt idx="234">
                  <c:v>8.0039999999999996</c:v>
                </c:pt>
                <c:pt idx="235">
                  <c:v>8.2140000000000004</c:v>
                </c:pt>
                <c:pt idx="236">
                  <c:v>7.35</c:v>
                </c:pt>
                <c:pt idx="237">
                  <c:v>7.7270000000000003</c:v>
                </c:pt>
                <c:pt idx="238">
                  <c:v>6.8680000000000003</c:v>
                </c:pt>
                <c:pt idx="239">
                  <c:v>8.7089999999999996</c:v>
                </c:pt>
                <c:pt idx="240">
                  <c:v>7.1189999999999998</c:v>
                </c:pt>
                <c:pt idx="241">
                  <c:v>9.5809999999999995</c:v>
                </c:pt>
                <c:pt idx="242">
                  <c:v>8.9139999999999997</c:v>
                </c:pt>
                <c:pt idx="243">
                  <c:v>9.0969999999999995</c:v>
                </c:pt>
                <c:pt idx="244">
                  <c:v>10.275</c:v>
                </c:pt>
                <c:pt idx="245">
                  <c:v>8.2840000000000007</c:v>
                </c:pt>
                <c:pt idx="246">
                  <c:v>6.5609999999999999</c:v>
                </c:pt>
                <c:pt idx="247">
                  <c:v>6.9569999999999999</c:v>
                </c:pt>
                <c:pt idx="248">
                  <c:v>9.0570000000000004</c:v>
                </c:pt>
                <c:pt idx="249">
                  <c:v>8.2989999999999995</c:v>
                </c:pt>
                <c:pt idx="250">
                  <c:v>7.1820000000000004</c:v>
                </c:pt>
                <c:pt idx="251">
                  <c:v>10.503</c:v>
                </c:pt>
                <c:pt idx="252">
                  <c:v>8.7479999999999993</c:v>
                </c:pt>
                <c:pt idx="253">
                  <c:v>8.9469999999999992</c:v>
                </c:pt>
                <c:pt idx="254">
                  <c:v>7.1760000000000002</c:v>
                </c:pt>
                <c:pt idx="255">
                  <c:v>7.0510000000000002</c:v>
                </c:pt>
                <c:pt idx="256">
                  <c:v>6.5739999999999998</c:v>
                </c:pt>
                <c:pt idx="257">
                  <c:v>6.8410000000000002</c:v>
                </c:pt>
                <c:pt idx="258">
                  <c:v>8.5030000000000001</c:v>
                </c:pt>
                <c:pt idx="259">
                  <c:v>10.972</c:v>
                </c:pt>
                <c:pt idx="260">
                  <c:v>11.186</c:v>
                </c:pt>
                <c:pt idx="261">
                  <c:v>7.2050000000000001</c:v>
                </c:pt>
                <c:pt idx="262">
                  <c:v>8.5830000000000002</c:v>
                </c:pt>
                <c:pt idx="263">
                  <c:v>7.8819999999999997</c:v>
                </c:pt>
                <c:pt idx="264">
                  <c:v>7.117</c:v>
                </c:pt>
                <c:pt idx="265">
                  <c:v>7.4820000000000002</c:v>
                </c:pt>
                <c:pt idx="266">
                  <c:v>6.5540000000000003</c:v>
                </c:pt>
                <c:pt idx="267">
                  <c:v>10.962</c:v>
                </c:pt>
                <c:pt idx="268">
                  <c:v>13.026</c:v>
                </c:pt>
                <c:pt idx="269">
                  <c:v>10.273</c:v>
                </c:pt>
                <c:pt idx="270">
                  <c:v>5.89</c:v>
                </c:pt>
                <c:pt idx="271">
                  <c:v>5.9509999999999996</c:v>
                </c:pt>
                <c:pt idx="272">
                  <c:v>7.2809999999999997</c:v>
                </c:pt>
                <c:pt idx="273">
                  <c:v>6.3310000000000004</c:v>
                </c:pt>
                <c:pt idx="274">
                  <c:v>11.686999999999999</c:v>
                </c:pt>
                <c:pt idx="275">
                  <c:v>11.180999999999999</c:v>
                </c:pt>
                <c:pt idx="276">
                  <c:v>7.468</c:v>
                </c:pt>
                <c:pt idx="277">
                  <c:v>7.0289999999999999</c:v>
                </c:pt>
                <c:pt idx="278">
                  <c:v>5.6280000000000001</c:v>
                </c:pt>
                <c:pt idx="279">
                  <c:v>6.3339999999999996</c:v>
                </c:pt>
                <c:pt idx="280">
                  <c:v>6.1920000000000002</c:v>
                </c:pt>
                <c:pt idx="281">
                  <c:v>8.2859999999999996</c:v>
                </c:pt>
                <c:pt idx="282">
                  <c:v>6.6879999999999997</c:v>
                </c:pt>
                <c:pt idx="283">
                  <c:v>4.7720000000000002</c:v>
                </c:pt>
                <c:pt idx="284">
                  <c:v>4.9539999999999997</c:v>
                </c:pt>
                <c:pt idx="285">
                  <c:v>7.0819999999999999</c:v>
                </c:pt>
                <c:pt idx="286">
                  <c:v>7.1360000000000001</c:v>
                </c:pt>
                <c:pt idx="287">
                  <c:v>6.5380000000000003</c:v>
                </c:pt>
                <c:pt idx="288">
                  <c:v>6.1269999999999998</c:v>
                </c:pt>
                <c:pt idx="289">
                  <c:v>7.2590000000000003</c:v>
                </c:pt>
                <c:pt idx="290">
                  <c:v>4.2610000000000001</c:v>
                </c:pt>
                <c:pt idx="291">
                  <c:v>6.2530000000000001</c:v>
                </c:pt>
                <c:pt idx="292">
                  <c:v>5.5540000000000003</c:v>
                </c:pt>
                <c:pt idx="293">
                  <c:v>7.4640000000000004</c:v>
                </c:pt>
                <c:pt idx="294">
                  <c:v>6.8739999999999997</c:v>
                </c:pt>
                <c:pt idx="295">
                  <c:v>6.8559999999999999</c:v>
                </c:pt>
                <c:pt idx="296">
                  <c:v>8.6859999999999999</c:v>
                </c:pt>
                <c:pt idx="297">
                  <c:v>10.090999999999999</c:v>
                </c:pt>
                <c:pt idx="298">
                  <c:v>13.042999999999999</c:v>
                </c:pt>
                <c:pt idx="299">
                  <c:v>6.835</c:v>
                </c:pt>
                <c:pt idx="300">
                  <c:v>6.556</c:v>
                </c:pt>
                <c:pt idx="301">
                  <c:v>8.4359999999999999</c:v>
                </c:pt>
                <c:pt idx="302">
                  <c:v>9.2669999999999995</c:v>
                </c:pt>
                <c:pt idx="303">
                  <c:v>6.7590000000000003</c:v>
                </c:pt>
                <c:pt idx="304">
                  <c:v>7.952</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562"/>
          <c:min val="44197"/>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Daily_2021!$I$4:$I$368</c:f>
              <c:numCache>
                <c:formatCode>0.0</c:formatCode>
                <c:ptCount val="365"/>
                <c:pt idx="0">
                  <c:v>62.167000000000002</c:v>
                </c:pt>
                <c:pt idx="1">
                  <c:v>42.996000000000002</c:v>
                </c:pt>
                <c:pt idx="2">
                  <c:v>55.688000000000002</c:v>
                </c:pt>
                <c:pt idx="3">
                  <c:v>49.67</c:v>
                </c:pt>
                <c:pt idx="4">
                  <c:v>13.316000000000001</c:v>
                </c:pt>
                <c:pt idx="5">
                  <c:v>353.70100000000002</c:v>
                </c:pt>
                <c:pt idx="6">
                  <c:v>306.75799999999998</c:v>
                </c:pt>
                <c:pt idx="7">
                  <c:v>353.28100000000001</c:v>
                </c:pt>
                <c:pt idx="8">
                  <c:v>315.55200000000002</c:v>
                </c:pt>
                <c:pt idx="9">
                  <c:v>32.384999999999998</c:v>
                </c:pt>
                <c:pt idx="10">
                  <c:v>39.158000000000001</c:v>
                </c:pt>
                <c:pt idx="11">
                  <c:v>44.215000000000003</c:v>
                </c:pt>
                <c:pt idx="12">
                  <c:v>35.646999999999998</c:v>
                </c:pt>
                <c:pt idx="13">
                  <c:v>357.9</c:v>
                </c:pt>
                <c:pt idx="14">
                  <c:v>16.960999999999999</c:v>
                </c:pt>
                <c:pt idx="15">
                  <c:v>23.972000000000001</c:v>
                </c:pt>
                <c:pt idx="16">
                  <c:v>8.2100000000000009</c:v>
                </c:pt>
                <c:pt idx="17">
                  <c:v>28.568000000000001</c:v>
                </c:pt>
                <c:pt idx="18">
                  <c:v>31.905000000000001</c:v>
                </c:pt>
                <c:pt idx="19">
                  <c:v>37.421999999999997</c:v>
                </c:pt>
                <c:pt idx="20">
                  <c:v>37.716000000000001</c:v>
                </c:pt>
                <c:pt idx="21">
                  <c:v>26.361999999999998</c:v>
                </c:pt>
                <c:pt idx="22">
                  <c:v>20.393999999999998</c:v>
                </c:pt>
                <c:pt idx="23">
                  <c:v>19.992000000000001</c:v>
                </c:pt>
                <c:pt idx="24">
                  <c:v>28.856999999999999</c:v>
                </c:pt>
                <c:pt idx="25">
                  <c:v>20.780999999999999</c:v>
                </c:pt>
                <c:pt idx="26">
                  <c:v>26.023</c:v>
                </c:pt>
                <c:pt idx="27">
                  <c:v>27.707999999999998</c:v>
                </c:pt>
                <c:pt idx="28">
                  <c:v>22.722000000000001</c:v>
                </c:pt>
                <c:pt idx="29">
                  <c:v>30.69</c:v>
                </c:pt>
                <c:pt idx="30">
                  <c:v>23.521999999999998</c:v>
                </c:pt>
                <c:pt idx="31">
                  <c:v>13.012</c:v>
                </c:pt>
                <c:pt idx="32">
                  <c:v>12.612</c:v>
                </c:pt>
                <c:pt idx="33">
                  <c:v>26.431999999999999</c:v>
                </c:pt>
                <c:pt idx="34">
                  <c:v>12.602</c:v>
                </c:pt>
                <c:pt idx="35">
                  <c:v>356.37200000000001</c:v>
                </c:pt>
                <c:pt idx="36">
                  <c:v>325.98</c:v>
                </c:pt>
                <c:pt idx="37">
                  <c:v>26.454000000000001</c:v>
                </c:pt>
                <c:pt idx="38">
                  <c:v>19.329000000000001</c:v>
                </c:pt>
                <c:pt idx="39">
                  <c:v>27</c:v>
                </c:pt>
                <c:pt idx="40">
                  <c:v>7.3949999999999996</c:v>
                </c:pt>
                <c:pt idx="41">
                  <c:v>10.101000000000001</c:v>
                </c:pt>
                <c:pt idx="42">
                  <c:v>20.306000000000001</c:v>
                </c:pt>
                <c:pt idx="43">
                  <c:v>4.4219999999999997</c:v>
                </c:pt>
                <c:pt idx="44">
                  <c:v>12.743</c:v>
                </c:pt>
                <c:pt idx="45">
                  <c:v>313.96899999999999</c:v>
                </c:pt>
                <c:pt idx="46">
                  <c:v>31.103000000000002</c:v>
                </c:pt>
                <c:pt idx="47">
                  <c:v>28.550999999999998</c:v>
                </c:pt>
                <c:pt idx="48">
                  <c:v>24.277999999999999</c:v>
                </c:pt>
                <c:pt idx="49">
                  <c:v>231.34899999999999</c:v>
                </c:pt>
                <c:pt idx="50">
                  <c:v>32.429000000000002</c:v>
                </c:pt>
                <c:pt idx="51">
                  <c:v>26.585000000000001</c:v>
                </c:pt>
                <c:pt idx="52">
                  <c:v>24.120999999999999</c:v>
                </c:pt>
                <c:pt idx="53">
                  <c:v>16.241</c:v>
                </c:pt>
                <c:pt idx="54">
                  <c:v>15.225</c:v>
                </c:pt>
                <c:pt idx="55">
                  <c:v>18.655000000000001</c:v>
                </c:pt>
                <c:pt idx="56">
                  <c:v>25.765000000000001</c:v>
                </c:pt>
                <c:pt idx="57">
                  <c:v>38.167000000000002</c:v>
                </c:pt>
                <c:pt idx="58">
                  <c:v>26.055</c:v>
                </c:pt>
                <c:pt idx="59">
                  <c:v>30.044</c:v>
                </c:pt>
                <c:pt idx="60">
                  <c:v>31.257000000000001</c:v>
                </c:pt>
                <c:pt idx="61">
                  <c:v>16.59</c:v>
                </c:pt>
                <c:pt idx="62">
                  <c:v>26.335999999999999</c:v>
                </c:pt>
                <c:pt idx="63">
                  <c:v>29.268999999999998</c:v>
                </c:pt>
                <c:pt idx="64">
                  <c:v>0.373</c:v>
                </c:pt>
                <c:pt idx="65">
                  <c:v>348.39800000000002</c:v>
                </c:pt>
                <c:pt idx="66">
                  <c:v>21.788</c:v>
                </c:pt>
                <c:pt idx="67">
                  <c:v>27.832000000000001</c:v>
                </c:pt>
                <c:pt idx="68">
                  <c:v>28.692</c:v>
                </c:pt>
                <c:pt idx="69">
                  <c:v>21.710999999999999</c:v>
                </c:pt>
                <c:pt idx="70">
                  <c:v>18.805</c:v>
                </c:pt>
                <c:pt idx="71">
                  <c:v>31.898</c:v>
                </c:pt>
                <c:pt idx="72">
                  <c:v>29.777999999999999</c:v>
                </c:pt>
                <c:pt idx="73">
                  <c:v>27.594999999999999</c:v>
                </c:pt>
                <c:pt idx="74">
                  <c:v>24.875</c:v>
                </c:pt>
                <c:pt idx="75">
                  <c:v>287.31799999999998</c:v>
                </c:pt>
                <c:pt idx="76">
                  <c:v>340.09300000000002</c:v>
                </c:pt>
                <c:pt idx="77">
                  <c:v>58.283999999999999</c:v>
                </c:pt>
                <c:pt idx="78">
                  <c:v>32.542999999999999</c:v>
                </c:pt>
                <c:pt idx="79">
                  <c:v>24.795999999999999</c:v>
                </c:pt>
                <c:pt idx="80">
                  <c:v>20.626999999999999</c:v>
                </c:pt>
                <c:pt idx="81">
                  <c:v>48.52</c:v>
                </c:pt>
                <c:pt idx="82">
                  <c:v>40.503999999999998</c:v>
                </c:pt>
                <c:pt idx="83">
                  <c:v>33.159999999999997</c:v>
                </c:pt>
                <c:pt idx="84">
                  <c:v>28.123999999999999</c:v>
                </c:pt>
                <c:pt idx="85">
                  <c:v>24.300999999999998</c:v>
                </c:pt>
                <c:pt idx="86">
                  <c:v>23.541</c:v>
                </c:pt>
                <c:pt idx="87">
                  <c:v>34.362000000000002</c:v>
                </c:pt>
                <c:pt idx="88">
                  <c:v>34.420999999999999</c:v>
                </c:pt>
                <c:pt idx="89">
                  <c:v>34.792999999999999</c:v>
                </c:pt>
                <c:pt idx="90">
                  <c:v>30.233000000000001</c:v>
                </c:pt>
                <c:pt idx="91">
                  <c:v>20.911000000000001</c:v>
                </c:pt>
                <c:pt idx="92">
                  <c:v>1.2789999999999999</c:v>
                </c:pt>
                <c:pt idx="93">
                  <c:v>22.38</c:v>
                </c:pt>
                <c:pt idx="94">
                  <c:v>19.922999999999998</c:v>
                </c:pt>
                <c:pt idx="95">
                  <c:v>352.601</c:v>
                </c:pt>
                <c:pt idx="96">
                  <c:v>27.241</c:v>
                </c:pt>
                <c:pt idx="97">
                  <c:v>28.757000000000001</c:v>
                </c:pt>
                <c:pt idx="98">
                  <c:v>96.69</c:v>
                </c:pt>
                <c:pt idx="99">
                  <c:v>46.957000000000001</c:v>
                </c:pt>
                <c:pt idx="100">
                  <c:v>27.62</c:v>
                </c:pt>
                <c:pt idx="101">
                  <c:v>38.006999999999998</c:v>
                </c:pt>
                <c:pt idx="102">
                  <c:v>27.111000000000001</c:v>
                </c:pt>
                <c:pt idx="103">
                  <c:v>36.878999999999998</c:v>
                </c:pt>
                <c:pt idx="104">
                  <c:v>34.232999999999997</c:v>
                </c:pt>
                <c:pt idx="105">
                  <c:v>71.968000000000004</c:v>
                </c:pt>
                <c:pt idx="106">
                  <c:v>198.887</c:v>
                </c:pt>
                <c:pt idx="107">
                  <c:v>205.30799999999999</c:v>
                </c:pt>
                <c:pt idx="108">
                  <c:v>278.06799999999998</c:v>
                </c:pt>
                <c:pt idx="109">
                  <c:v>23.306999999999999</c:v>
                </c:pt>
                <c:pt idx="110">
                  <c:v>36.316000000000003</c:v>
                </c:pt>
                <c:pt idx="111">
                  <c:v>22.256</c:v>
                </c:pt>
                <c:pt idx="112">
                  <c:v>24.228999999999999</c:v>
                </c:pt>
                <c:pt idx="113">
                  <c:v>12.907999999999999</c:v>
                </c:pt>
                <c:pt idx="114">
                  <c:v>20.83</c:v>
                </c:pt>
                <c:pt idx="115">
                  <c:v>9.8550000000000004</c:v>
                </c:pt>
                <c:pt idx="116">
                  <c:v>14.433</c:v>
                </c:pt>
                <c:pt idx="117">
                  <c:v>41.186999999999998</c:v>
                </c:pt>
                <c:pt idx="118">
                  <c:v>49.283000000000001</c:v>
                </c:pt>
                <c:pt idx="119">
                  <c:v>113.345</c:v>
                </c:pt>
                <c:pt idx="120">
                  <c:v>235.16399999999999</c:v>
                </c:pt>
                <c:pt idx="121">
                  <c:v>178.59100000000001</c:v>
                </c:pt>
                <c:pt idx="122">
                  <c:v>152.16399999999999</c:v>
                </c:pt>
                <c:pt idx="123">
                  <c:v>135.298</c:v>
                </c:pt>
                <c:pt idx="124">
                  <c:v>50.680999999999997</c:v>
                </c:pt>
                <c:pt idx="125">
                  <c:v>267.20100000000002</c:v>
                </c:pt>
                <c:pt idx="126">
                  <c:v>250.327</c:v>
                </c:pt>
                <c:pt idx="127">
                  <c:v>64.417000000000002</c:v>
                </c:pt>
                <c:pt idx="128">
                  <c:v>38.994</c:v>
                </c:pt>
                <c:pt idx="129">
                  <c:v>260.37900000000002</c:v>
                </c:pt>
                <c:pt idx="130">
                  <c:v>282.44099999999997</c:v>
                </c:pt>
                <c:pt idx="131">
                  <c:v>33.734000000000002</c:v>
                </c:pt>
                <c:pt idx="132">
                  <c:v>32.140999999999998</c:v>
                </c:pt>
                <c:pt idx="133">
                  <c:v>27.995999999999999</c:v>
                </c:pt>
                <c:pt idx="134">
                  <c:v>21.812999999999999</c:v>
                </c:pt>
                <c:pt idx="135">
                  <c:v>5.7</c:v>
                </c:pt>
                <c:pt idx="136">
                  <c:v>11.115</c:v>
                </c:pt>
                <c:pt idx="137">
                  <c:v>291.61399999999998</c:v>
                </c:pt>
                <c:pt idx="138">
                  <c:v>276.54700000000003</c:v>
                </c:pt>
                <c:pt idx="139">
                  <c:v>343.65300000000002</c:v>
                </c:pt>
                <c:pt idx="140">
                  <c:v>24.096</c:v>
                </c:pt>
                <c:pt idx="141">
                  <c:v>31.937999999999999</c:v>
                </c:pt>
                <c:pt idx="142">
                  <c:v>79.248999999999995</c:v>
                </c:pt>
                <c:pt idx="143">
                  <c:v>250.78800000000001</c:v>
                </c:pt>
                <c:pt idx="144">
                  <c:v>41.606999999999999</c:v>
                </c:pt>
                <c:pt idx="145">
                  <c:v>33.994</c:v>
                </c:pt>
                <c:pt idx="146">
                  <c:v>33.590000000000003</c:v>
                </c:pt>
                <c:pt idx="147">
                  <c:v>15.446999999999999</c:v>
                </c:pt>
                <c:pt idx="148">
                  <c:v>252.62200000000001</c:v>
                </c:pt>
                <c:pt idx="149">
                  <c:v>66.341999999999999</c:v>
                </c:pt>
                <c:pt idx="150">
                  <c:v>24.754000000000001</c:v>
                </c:pt>
                <c:pt idx="151">
                  <c:v>346.54199999999997</c:v>
                </c:pt>
                <c:pt idx="152">
                  <c:v>274.70800000000003</c:v>
                </c:pt>
                <c:pt idx="153">
                  <c:v>273.00099999999998</c:v>
                </c:pt>
                <c:pt idx="154">
                  <c:v>47.21</c:v>
                </c:pt>
                <c:pt idx="155">
                  <c:v>13.439</c:v>
                </c:pt>
                <c:pt idx="156">
                  <c:v>264.92399999999998</c:v>
                </c:pt>
                <c:pt idx="157">
                  <c:v>161.75</c:v>
                </c:pt>
                <c:pt idx="158">
                  <c:v>121.771</c:v>
                </c:pt>
                <c:pt idx="159">
                  <c:v>196.44900000000001</c:v>
                </c:pt>
                <c:pt idx="160">
                  <c:v>40.293999999999997</c:v>
                </c:pt>
                <c:pt idx="161">
                  <c:v>301.52999999999997</c:v>
                </c:pt>
                <c:pt idx="162">
                  <c:v>271.048</c:v>
                </c:pt>
                <c:pt idx="163">
                  <c:v>221.197</c:v>
                </c:pt>
                <c:pt idx="164">
                  <c:v>154.94200000000001</c:v>
                </c:pt>
                <c:pt idx="165">
                  <c:v>146.10599999999999</c:v>
                </c:pt>
                <c:pt idx="166">
                  <c:v>95.245999999999995</c:v>
                </c:pt>
                <c:pt idx="167">
                  <c:v>285.27600000000001</c:v>
                </c:pt>
                <c:pt idx="168">
                  <c:v>261.86200000000002</c:v>
                </c:pt>
                <c:pt idx="169">
                  <c:v>275.08600000000001</c:v>
                </c:pt>
                <c:pt idx="170">
                  <c:v>338.01799999999997</c:v>
                </c:pt>
                <c:pt idx="171">
                  <c:v>192.90899999999999</c:v>
                </c:pt>
                <c:pt idx="172">
                  <c:v>185.40199999999999</c:v>
                </c:pt>
                <c:pt idx="173">
                  <c:v>19.010999999999999</c:v>
                </c:pt>
                <c:pt idx="174">
                  <c:v>14.885</c:v>
                </c:pt>
                <c:pt idx="175">
                  <c:v>204.25899999999999</c:v>
                </c:pt>
                <c:pt idx="176">
                  <c:v>185.315</c:v>
                </c:pt>
                <c:pt idx="177">
                  <c:v>175.636</c:v>
                </c:pt>
                <c:pt idx="178">
                  <c:v>63.161999999999999</c:v>
                </c:pt>
                <c:pt idx="179">
                  <c:v>184.749</c:v>
                </c:pt>
                <c:pt idx="180">
                  <c:v>157.03899999999999</c:v>
                </c:pt>
                <c:pt idx="181">
                  <c:v>168.50800000000001</c:v>
                </c:pt>
                <c:pt idx="182">
                  <c:v>242.04</c:v>
                </c:pt>
                <c:pt idx="183">
                  <c:v>200.65899999999999</c:v>
                </c:pt>
                <c:pt idx="184">
                  <c:v>170.27799999999999</c:v>
                </c:pt>
                <c:pt idx="185">
                  <c:v>137.31399999999999</c:v>
                </c:pt>
                <c:pt idx="186">
                  <c:v>79.010000000000005</c:v>
                </c:pt>
                <c:pt idx="187">
                  <c:v>48.905000000000001</c:v>
                </c:pt>
                <c:pt idx="188">
                  <c:v>32.345999999999997</c:v>
                </c:pt>
                <c:pt idx="189">
                  <c:v>143.47300000000001</c:v>
                </c:pt>
                <c:pt idx="190">
                  <c:v>184.29900000000001</c:v>
                </c:pt>
                <c:pt idx="191">
                  <c:v>54.591999999999999</c:v>
                </c:pt>
                <c:pt idx="192">
                  <c:v>271.51299999999998</c:v>
                </c:pt>
                <c:pt idx="193">
                  <c:v>294.66199999999998</c:v>
                </c:pt>
                <c:pt idx="194">
                  <c:v>280.90800000000002</c:v>
                </c:pt>
                <c:pt idx="195">
                  <c:v>23.07</c:v>
                </c:pt>
                <c:pt idx="196">
                  <c:v>11.042</c:v>
                </c:pt>
                <c:pt idx="197">
                  <c:v>27.227</c:v>
                </c:pt>
                <c:pt idx="198">
                  <c:v>50.14</c:v>
                </c:pt>
                <c:pt idx="199">
                  <c:v>31.387</c:v>
                </c:pt>
                <c:pt idx="200">
                  <c:v>10.007</c:v>
                </c:pt>
                <c:pt idx="201">
                  <c:v>35.564</c:v>
                </c:pt>
                <c:pt idx="202">
                  <c:v>39.951000000000001</c:v>
                </c:pt>
                <c:pt idx="203">
                  <c:v>32.204999999999998</c:v>
                </c:pt>
                <c:pt idx="204">
                  <c:v>223.98099999999999</c:v>
                </c:pt>
                <c:pt idx="205">
                  <c:v>209.35900000000001</c:v>
                </c:pt>
                <c:pt idx="206">
                  <c:v>161.274</c:v>
                </c:pt>
                <c:pt idx="207">
                  <c:v>129.614</c:v>
                </c:pt>
                <c:pt idx="208">
                  <c:v>278.392</c:v>
                </c:pt>
                <c:pt idx="209">
                  <c:v>25.16</c:v>
                </c:pt>
                <c:pt idx="210">
                  <c:v>339.30900000000003</c:v>
                </c:pt>
                <c:pt idx="211">
                  <c:v>343.14100000000002</c:v>
                </c:pt>
                <c:pt idx="212">
                  <c:v>27.372</c:v>
                </c:pt>
                <c:pt idx="213">
                  <c:v>167.69200000000001</c:v>
                </c:pt>
                <c:pt idx="214">
                  <c:v>196.36099999999999</c:v>
                </c:pt>
                <c:pt idx="215">
                  <c:v>24.766999999999999</c:v>
                </c:pt>
                <c:pt idx="216">
                  <c:v>257.22500000000002</c:v>
                </c:pt>
                <c:pt idx="217">
                  <c:v>269.77699999999999</c:v>
                </c:pt>
                <c:pt idx="218">
                  <c:v>257.24400000000003</c:v>
                </c:pt>
                <c:pt idx="219">
                  <c:v>240.41</c:v>
                </c:pt>
                <c:pt idx="220">
                  <c:v>25.387</c:v>
                </c:pt>
                <c:pt idx="221">
                  <c:v>356.53699999999998</c:v>
                </c:pt>
                <c:pt idx="222">
                  <c:v>280.64299999999997</c:v>
                </c:pt>
                <c:pt idx="223">
                  <c:v>244.792</c:v>
                </c:pt>
                <c:pt idx="224">
                  <c:v>212.822</c:v>
                </c:pt>
                <c:pt idx="225">
                  <c:v>201.482</c:v>
                </c:pt>
                <c:pt idx="226">
                  <c:v>170.53899999999999</c:v>
                </c:pt>
                <c:pt idx="227">
                  <c:v>203.27600000000001</c:v>
                </c:pt>
                <c:pt idx="228">
                  <c:v>207.44300000000001</c:v>
                </c:pt>
                <c:pt idx="229">
                  <c:v>129.31800000000001</c:v>
                </c:pt>
                <c:pt idx="230">
                  <c:v>175.364</c:v>
                </c:pt>
                <c:pt idx="231">
                  <c:v>163.50700000000001</c:v>
                </c:pt>
                <c:pt idx="232">
                  <c:v>126.259</c:v>
                </c:pt>
                <c:pt idx="233">
                  <c:v>249.024</c:v>
                </c:pt>
                <c:pt idx="234">
                  <c:v>269.82100000000003</c:v>
                </c:pt>
                <c:pt idx="235">
                  <c:v>201.80500000000001</c:v>
                </c:pt>
                <c:pt idx="236">
                  <c:v>189.02199999999999</c:v>
                </c:pt>
                <c:pt idx="237">
                  <c:v>185.94399999999999</c:v>
                </c:pt>
                <c:pt idx="238">
                  <c:v>167.74100000000001</c:v>
                </c:pt>
                <c:pt idx="239">
                  <c:v>288.50799999999998</c:v>
                </c:pt>
                <c:pt idx="240">
                  <c:v>239.57900000000001</c:v>
                </c:pt>
                <c:pt idx="241">
                  <c:v>173.30600000000001</c:v>
                </c:pt>
                <c:pt idx="242">
                  <c:v>141.60300000000001</c:v>
                </c:pt>
                <c:pt idx="243">
                  <c:v>124.23099999999999</c:v>
                </c:pt>
                <c:pt idx="244">
                  <c:v>0.53300000000000003</c:v>
                </c:pt>
                <c:pt idx="245">
                  <c:v>262.45</c:v>
                </c:pt>
                <c:pt idx="246">
                  <c:v>209.39599999999999</c:v>
                </c:pt>
                <c:pt idx="247">
                  <c:v>221.423</c:v>
                </c:pt>
                <c:pt idx="248">
                  <c:v>209.751</c:v>
                </c:pt>
                <c:pt idx="249">
                  <c:v>162.82300000000001</c:v>
                </c:pt>
                <c:pt idx="250">
                  <c:v>155.131</c:v>
                </c:pt>
                <c:pt idx="251">
                  <c:v>143.958</c:v>
                </c:pt>
                <c:pt idx="252">
                  <c:v>242.20599999999999</c:v>
                </c:pt>
                <c:pt idx="253">
                  <c:v>170.149</c:v>
                </c:pt>
                <c:pt idx="254">
                  <c:v>171.05099999999999</c:v>
                </c:pt>
                <c:pt idx="255">
                  <c:v>178.27500000000001</c:v>
                </c:pt>
                <c:pt idx="256">
                  <c:v>211.56</c:v>
                </c:pt>
                <c:pt idx="257">
                  <c:v>167.46</c:v>
                </c:pt>
                <c:pt idx="258">
                  <c:v>319.20400000000001</c:v>
                </c:pt>
                <c:pt idx="259">
                  <c:v>297.613</c:v>
                </c:pt>
                <c:pt idx="260">
                  <c:v>283.57600000000002</c:v>
                </c:pt>
                <c:pt idx="261">
                  <c:v>238.154</c:v>
                </c:pt>
                <c:pt idx="262">
                  <c:v>55.689</c:v>
                </c:pt>
                <c:pt idx="263">
                  <c:v>234.78</c:v>
                </c:pt>
                <c:pt idx="264">
                  <c:v>189.76900000000001</c:v>
                </c:pt>
                <c:pt idx="265">
                  <c:v>131.30000000000001</c:v>
                </c:pt>
                <c:pt idx="266">
                  <c:v>152.62799999999999</c:v>
                </c:pt>
                <c:pt idx="267">
                  <c:v>267.005</c:v>
                </c:pt>
                <c:pt idx="268">
                  <c:v>294.964</c:v>
                </c:pt>
                <c:pt idx="269">
                  <c:v>252.255</c:v>
                </c:pt>
                <c:pt idx="270">
                  <c:v>188.172</c:v>
                </c:pt>
                <c:pt idx="271">
                  <c:v>190.381</c:v>
                </c:pt>
                <c:pt idx="272">
                  <c:v>192.55199999999999</c:v>
                </c:pt>
                <c:pt idx="273">
                  <c:v>122.97199999999999</c:v>
                </c:pt>
                <c:pt idx="274">
                  <c:v>352.89400000000001</c:v>
                </c:pt>
                <c:pt idx="275">
                  <c:v>329.21699999999998</c:v>
                </c:pt>
                <c:pt idx="276">
                  <c:v>258.25700000000001</c:v>
                </c:pt>
                <c:pt idx="277">
                  <c:v>238.202</c:v>
                </c:pt>
                <c:pt idx="278">
                  <c:v>223.24</c:v>
                </c:pt>
                <c:pt idx="279">
                  <c:v>199.845</c:v>
                </c:pt>
                <c:pt idx="280">
                  <c:v>199.274</c:v>
                </c:pt>
                <c:pt idx="281">
                  <c:v>250</c:v>
                </c:pt>
                <c:pt idx="282">
                  <c:v>179.71700000000001</c:v>
                </c:pt>
                <c:pt idx="283">
                  <c:v>183.904</c:v>
                </c:pt>
                <c:pt idx="284">
                  <c:v>197.86199999999999</c:v>
                </c:pt>
                <c:pt idx="285">
                  <c:v>154.54400000000001</c:v>
                </c:pt>
                <c:pt idx="286">
                  <c:v>199.60499999999999</c:v>
                </c:pt>
                <c:pt idx="287">
                  <c:v>211.57599999999999</c:v>
                </c:pt>
                <c:pt idx="288">
                  <c:v>199.21</c:v>
                </c:pt>
                <c:pt idx="289">
                  <c:v>153.696</c:v>
                </c:pt>
                <c:pt idx="290">
                  <c:v>177.816</c:v>
                </c:pt>
                <c:pt idx="291">
                  <c:v>208.256</c:v>
                </c:pt>
                <c:pt idx="292">
                  <c:v>235.40100000000001</c:v>
                </c:pt>
                <c:pt idx="293">
                  <c:v>251.708</c:v>
                </c:pt>
                <c:pt idx="294">
                  <c:v>226.82400000000001</c:v>
                </c:pt>
                <c:pt idx="295">
                  <c:v>164.99600000000001</c:v>
                </c:pt>
                <c:pt idx="296">
                  <c:v>140.506</c:v>
                </c:pt>
                <c:pt idx="297">
                  <c:v>317.91699999999997</c:v>
                </c:pt>
                <c:pt idx="298">
                  <c:v>17.573</c:v>
                </c:pt>
                <c:pt idx="299">
                  <c:v>236.09</c:v>
                </c:pt>
                <c:pt idx="300">
                  <c:v>173.94200000000001</c:v>
                </c:pt>
                <c:pt idx="301">
                  <c:v>190.941</c:v>
                </c:pt>
                <c:pt idx="302">
                  <c:v>186.68100000000001</c:v>
                </c:pt>
                <c:pt idx="303">
                  <c:v>188.261</c:v>
                </c:pt>
                <c:pt idx="304">
                  <c:v>175.16499999999999</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562"/>
          <c:min val="44197"/>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Daily_2021!$A$4:$A$368</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Daily_2021!$I$4:$I$368</c:f>
              <c:numCache>
                <c:formatCode>0.0</c:formatCode>
                <c:ptCount val="365"/>
                <c:pt idx="0">
                  <c:v>62.167000000000002</c:v>
                </c:pt>
                <c:pt idx="1">
                  <c:v>42.996000000000002</c:v>
                </c:pt>
                <c:pt idx="2">
                  <c:v>55.688000000000002</c:v>
                </c:pt>
                <c:pt idx="3">
                  <c:v>49.67</c:v>
                </c:pt>
                <c:pt idx="4">
                  <c:v>13.316000000000001</c:v>
                </c:pt>
                <c:pt idx="5">
                  <c:v>353.70100000000002</c:v>
                </c:pt>
                <c:pt idx="6">
                  <c:v>306.75799999999998</c:v>
                </c:pt>
                <c:pt idx="7">
                  <c:v>353.28100000000001</c:v>
                </c:pt>
                <c:pt idx="8">
                  <c:v>315.55200000000002</c:v>
                </c:pt>
                <c:pt idx="9">
                  <c:v>32.384999999999998</c:v>
                </c:pt>
                <c:pt idx="10">
                  <c:v>39.158000000000001</c:v>
                </c:pt>
                <c:pt idx="11">
                  <c:v>44.215000000000003</c:v>
                </c:pt>
                <c:pt idx="12">
                  <c:v>35.646999999999998</c:v>
                </c:pt>
                <c:pt idx="13">
                  <c:v>357.9</c:v>
                </c:pt>
                <c:pt idx="14">
                  <c:v>16.960999999999999</c:v>
                </c:pt>
                <c:pt idx="15">
                  <c:v>23.972000000000001</c:v>
                </c:pt>
                <c:pt idx="16">
                  <c:v>8.2100000000000009</c:v>
                </c:pt>
                <c:pt idx="17">
                  <c:v>28.568000000000001</c:v>
                </c:pt>
                <c:pt idx="18">
                  <c:v>31.905000000000001</c:v>
                </c:pt>
                <c:pt idx="19">
                  <c:v>37.421999999999997</c:v>
                </c:pt>
                <c:pt idx="20">
                  <c:v>37.716000000000001</c:v>
                </c:pt>
                <c:pt idx="21">
                  <c:v>26.361999999999998</c:v>
                </c:pt>
                <c:pt idx="22">
                  <c:v>20.393999999999998</c:v>
                </c:pt>
                <c:pt idx="23">
                  <c:v>19.992000000000001</c:v>
                </c:pt>
                <c:pt idx="24">
                  <c:v>28.856999999999999</c:v>
                </c:pt>
                <c:pt idx="25">
                  <c:v>20.780999999999999</c:v>
                </c:pt>
                <c:pt idx="26">
                  <c:v>26.023</c:v>
                </c:pt>
                <c:pt idx="27">
                  <c:v>27.707999999999998</c:v>
                </c:pt>
                <c:pt idx="28">
                  <c:v>22.722000000000001</c:v>
                </c:pt>
                <c:pt idx="29">
                  <c:v>30.69</c:v>
                </c:pt>
                <c:pt idx="30">
                  <c:v>23.521999999999998</c:v>
                </c:pt>
                <c:pt idx="31">
                  <c:v>13.012</c:v>
                </c:pt>
                <c:pt idx="32">
                  <c:v>12.612</c:v>
                </c:pt>
                <c:pt idx="33">
                  <c:v>26.431999999999999</c:v>
                </c:pt>
                <c:pt idx="34">
                  <c:v>12.602</c:v>
                </c:pt>
                <c:pt idx="35">
                  <c:v>356.37200000000001</c:v>
                </c:pt>
                <c:pt idx="36">
                  <c:v>325.98</c:v>
                </c:pt>
                <c:pt idx="37">
                  <c:v>26.454000000000001</c:v>
                </c:pt>
                <c:pt idx="38">
                  <c:v>19.329000000000001</c:v>
                </c:pt>
                <c:pt idx="39">
                  <c:v>27</c:v>
                </c:pt>
                <c:pt idx="40">
                  <c:v>7.3949999999999996</c:v>
                </c:pt>
                <c:pt idx="41">
                  <c:v>10.101000000000001</c:v>
                </c:pt>
                <c:pt idx="42">
                  <c:v>20.306000000000001</c:v>
                </c:pt>
                <c:pt idx="43">
                  <c:v>4.4219999999999997</c:v>
                </c:pt>
                <c:pt idx="44">
                  <c:v>12.743</c:v>
                </c:pt>
                <c:pt idx="45">
                  <c:v>313.96899999999999</c:v>
                </c:pt>
                <c:pt idx="46">
                  <c:v>31.103000000000002</c:v>
                </c:pt>
                <c:pt idx="47">
                  <c:v>28.550999999999998</c:v>
                </c:pt>
                <c:pt idx="48">
                  <c:v>24.277999999999999</c:v>
                </c:pt>
                <c:pt idx="49">
                  <c:v>231.34899999999999</c:v>
                </c:pt>
                <c:pt idx="50">
                  <c:v>32.429000000000002</c:v>
                </c:pt>
                <c:pt idx="51">
                  <c:v>26.585000000000001</c:v>
                </c:pt>
                <c:pt idx="52">
                  <c:v>24.120999999999999</c:v>
                </c:pt>
                <c:pt idx="53">
                  <c:v>16.241</c:v>
                </c:pt>
                <c:pt idx="54">
                  <c:v>15.225</c:v>
                </c:pt>
                <c:pt idx="55">
                  <c:v>18.655000000000001</c:v>
                </c:pt>
                <c:pt idx="56">
                  <c:v>25.765000000000001</c:v>
                </c:pt>
                <c:pt idx="57">
                  <c:v>38.167000000000002</c:v>
                </c:pt>
                <c:pt idx="58">
                  <c:v>26.055</c:v>
                </c:pt>
                <c:pt idx="59">
                  <c:v>30.044</c:v>
                </c:pt>
                <c:pt idx="60">
                  <c:v>31.257000000000001</c:v>
                </c:pt>
                <c:pt idx="61">
                  <c:v>16.59</c:v>
                </c:pt>
                <c:pt idx="62">
                  <c:v>26.335999999999999</c:v>
                </c:pt>
                <c:pt idx="63">
                  <c:v>29.268999999999998</c:v>
                </c:pt>
                <c:pt idx="64">
                  <c:v>0.373</c:v>
                </c:pt>
                <c:pt idx="65">
                  <c:v>348.39800000000002</c:v>
                </c:pt>
                <c:pt idx="66">
                  <c:v>21.788</c:v>
                </c:pt>
                <c:pt idx="67">
                  <c:v>27.832000000000001</c:v>
                </c:pt>
                <c:pt idx="68">
                  <c:v>28.692</c:v>
                </c:pt>
                <c:pt idx="69">
                  <c:v>21.710999999999999</c:v>
                </c:pt>
                <c:pt idx="70">
                  <c:v>18.805</c:v>
                </c:pt>
                <c:pt idx="71">
                  <c:v>31.898</c:v>
                </c:pt>
                <c:pt idx="72">
                  <c:v>29.777999999999999</c:v>
                </c:pt>
                <c:pt idx="73">
                  <c:v>27.594999999999999</c:v>
                </c:pt>
                <c:pt idx="74">
                  <c:v>24.875</c:v>
                </c:pt>
                <c:pt idx="75">
                  <c:v>287.31799999999998</c:v>
                </c:pt>
                <c:pt idx="76">
                  <c:v>340.09300000000002</c:v>
                </c:pt>
                <c:pt idx="77">
                  <c:v>58.283999999999999</c:v>
                </c:pt>
                <c:pt idx="78">
                  <c:v>32.542999999999999</c:v>
                </c:pt>
                <c:pt idx="79">
                  <c:v>24.795999999999999</c:v>
                </c:pt>
                <c:pt idx="80">
                  <c:v>20.626999999999999</c:v>
                </c:pt>
                <c:pt idx="81">
                  <c:v>48.52</c:v>
                </c:pt>
                <c:pt idx="82">
                  <c:v>40.503999999999998</c:v>
                </c:pt>
                <c:pt idx="83">
                  <c:v>33.159999999999997</c:v>
                </c:pt>
                <c:pt idx="84">
                  <c:v>28.123999999999999</c:v>
                </c:pt>
                <c:pt idx="85">
                  <c:v>24.300999999999998</c:v>
                </c:pt>
                <c:pt idx="86">
                  <c:v>23.541</c:v>
                </c:pt>
                <c:pt idx="87">
                  <c:v>34.362000000000002</c:v>
                </c:pt>
                <c:pt idx="88">
                  <c:v>34.420999999999999</c:v>
                </c:pt>
                <c:pt idx="89">
                  <c:v>34.792999999999999</c:v>
                </c:pt>
                <c:pt idx="90">
                  <c:v>30.233000000000001</c:v>
                </c:pt>
                <c:pt idx="91">
                  <c:v>20.911000000000001</c:v>
                </c:pt>
                <c:pt idx="92">
                  <c:v>1.2789999999999999</c:v>
                </c:pt>
                <c:pt idx="93">
                  <c:v>22.38</c:v>
                </c:pt>
                <c:pt idx="94">
                  <c:v>19.922999999999998</c:v>
                </c:pt>
                <c:pt idx="95">
                  <c:v>352.601</c:v>
                </c:pt>
                <c:pt idx="96">
                  <c:v>27.241</c:v>
                </c:pt>
                <c:pt idx="97">
                  <c:v>28.757000000000001</c:v>
                </c:pt>
                <c:pt idx="98">
                  <c:v>96.69</c:v>
                </c:pt>
                <c:pt idx="99">
                  <c:v>46.957000000000001</c:v>
                </c:pt>
                <c:pt idx="100">
                  <c:v>27.62</c:v>
                </c:pt>
                <c:pt idx="101">
                  <c:v>38.006999999999998</c:v>
                </c:pt>
                <c:pt idx="102">
                  <c:v>27.111000000000001</c:v>
                </c:pt>
                <c:pt idx="103">
                  <c:v>36.878999999999998</c:v>
                </c:pt>
                <c:pt idx="104">
                  <c:v>34.232999999999997</c:v>
                </c:pt>
                <c:pt idx="105">
                  <c:v>71.968000000000004</c:v>
                </c:pt>
                <c:pt idx="106">
                  <c:v>198.887</c:v>
                </c:pt>
                <c:pt idx="107">
                  <c:v>205.30799999999999</c:v>
                </c:pt>
                <c:pt idx="108">
                  <c:v>278.06799999999998</c:v>
                </c:pt>
                <c:pt idx="109">
                  <c:v>23.306999999999999</c:v>
                </c:pt>
                <c:pt idx="110">
                  <c:v>36.316000000000003</c:v>
                </c:pt>
                <c:pt idx="111">
                  <c:v>22.256</c:v>
                </c:pt>
                <c:pt idx="112">
                  <c:v>24.228999999999999</c:v>
                </c:pt>
                <c:pt idx="113">
                  <c:v>12.907999999999999</c:v>
                </c:pt>
                <c:pt idx="114">
                  <c:v>20.83</c:v>
                </c:pt>
                <c:pt idx="115">
                  <c:v>9.8550000000000004</c:v>
                </c:pt>
                <c:pt idx="116">
                  <c:v>14.433</c:v>
                </c:pt>
                <c:pt idx="117">
                  <c:v>41.186999999999998</c:v>
                </c:pt>
                <c:pt idx="118">
                  <c:v>49.283000000000001</c:v>
                </c:pt>
                <c:pt idx="119">
                  <c:v>113.345</c:v>
                </c:pt>
                <c:pt idx="120">
                  <c:v>235.16399999999999</c:v>
                </c:pt>
                <c:pt idx="121">
                  <c:v>178.59100000000001</c:v>
                </c:pt>
                <c:pt idx="122">
                  <c:v>152.16399999999999</c:v>
                </c:pt>
                <c:pt idx="123">
                  <c:v>135.298</c:v>
                </c:pt>
                <c:pt idx="124">
                  <c:v>50.680999999999997</c:v>
                </c:pt>
                <c:pt idx="125">
                  <c:v>267.20100000000002</c:v>
                </c:pt>
                <c:pt idx="126">
                  <c:v>250.327</c:v>
                </c:pt>
                <c:pt idx="127">
                  <c:v>64.417000000000002</c:v>
                </c:pt>
                <c:pt idx="128">
                  <c:v>38.994</c:v>
                </c:pt>
                <c:pt idx="129">
                  <c:v>260.37900000000002</c:v>
                </c:pt>
                <c:pt idx="130">
                  <c:v>282.44099999999997</c:v>
                </c:pt>
                <c:pt idx="131">
                  <c:v>33.734000000000002</c:v>
                </c:pt>
                <c:pt idx="132">
                  <c:v>32.140999999999998</c:v>
                </c:pt>
                <c:pt idx="133">
                  <c:v>27.995999999999999</c:v>
                </c:pt>
                <c:pt idx="134">
                  <c:v>21.812999999999999</c:v>
                </c:pt>
                <c:pt idx="135">
                  <c:v>5.7</c:v>
                </c:pt>
                <c:pt idx="136">
                  <c:v>11.115</c:v>
                </c:pt>
                <c:pt idx="137">
                  <c:v>291.61399999999998</c:v>
                </c:pt>
                <c:pt idx="138">
                  <c:v>276.54700000000003</c:v>
                </c:pt>
                <c:pt idx="139">
                  <c:v>343.65300000000002</c:v>
                </c:pt>
                <c:pt idx="140">
                  <c:v>24.096</c:v>
                </c:pt>
                <c:pt idx="141">
                  <c:v>31.937999999999999</c:v>
                </c:pt>
                <c:pt idx="142">
                  <c:v>79.248999999999995</c:v>
                </c:pt>
                <c:pt idx="143">
                  <c:v>250.78800000000001</c:v>
                </c:pt>
                <c:pt idx="144">
                  <c:v>41.606999999999999</c:v>
                </c:pt>
                <c:pt idx="145">
                  <c:v>33.994</c:v>
                </c:pt>
                <c:pt idx="146">
                  <c:v>33.590000000000003</c:v>
                </c:pt>
                <c:pt idx="147">
                  <c:v>15.446999999999999</c:v>
                </c:pt>
                <c:pt idx="148">
                  <c:v>252.62200000000001</c:v>
                </c:pt>
                <c:pt idx="149">
                  <c:v>66.341999999999999</c:v>
                </c:pt>
                <c:pt idx="150">
                  <c:v>24.754000000000001</c:v>
                </c:pt>
                <c:pt idx="151">
                  <c:v>346.54199999999997</c:v>
                </c:pt>
                <c:pt idx="152">
                  <c:v>274.70800000000003</c:v>
                </c:pt>
                <c:pt idx="153">
                  <c:v>273.00099999999998</c:v>
                </c:pt>
                <c:pt idx="154">
                  <c:v>47.21</c:v>
                </c:pt>
                <c:pt idx="155">
                  <c:v>13.439</c:v>
                </c:pt>
                <c:pt idx="156">
                  <c:v>264.92399999999998</c:v>
                </c:pt>
                <c:pt idx="157">
                  <c:v>161.75</c:v>
                </c:pt>
                <c:pt idx="158">
                  <c:v>121.771</c:v>
                </c:pt>
                <c:pt idx="159">
                  <c:v>196.44900000000001</c:v>
                </c:pt>
                <c:pt idx="160">
                  <c:v>40.293999999999997</c:v>
                </c:pt>
                <c:pt idx="161">
                  <c:v>301.52999999999997</c:v>
                </c:pt>
                <c:pt idx="162">
                  <c:v>271.048</c:v>
                </c:pt>
                <c:pt idx="163">
                  <c:v>221.197</c:v>
                </c:pt>
                <c:pt idx="164">
                  <c:v>154.94200000000001</c:v>
                </c:pt>
                <c:pt idx="165">
                  <c:v>146.10599999999999</c:v>
                </c:pt>
                <c:pt idx="166">
                  <c:v>95.245999999999995</c:v>
                </c:pt>
                <c:pt idx="167">
                  <c:v>285.27600000000001</c:v>
                </c:pt>
                <c:pt idx="168">
                  <c:v>261.86200000000002</c:v>
                </c:pt>
                <c:pt idx="169">
                  <c:v>275.08600000000001</c:v>
                </c:pt>
                <c:pt idx="170">
                  <c:v>338.01799999999997</c:v>
                </c:pt>
                <c:pt idx="171">
                  <c:v>192.90899999999999</c:v>
                </c:pt>
                <c:pt idx="172">
                  <c:v>185.40199999999999</c:v>
                </c:pt>
                <c:pt idx="173">
                  <c:v>19.010999999999999</c:v>
                </c:pt>
                <c:pt idx="174">
                  <c:v>14.885</c:v>
                </c:pt>
                <c:pt idx="175">
                  <c:v>204.25899999999999</c:v>
                </c:pt>
                <c:pt idx="176">
                  <c:v>185.315</c:v>
                </c:pt>
                <c:pt idx="177">
                  <c:v>175.636</c:v>
                </c:pt>
                <c:pt idx="178">
                  <c:v>63.161999999999999</c:v>
                </c:pt>
                <c:pt idx="179">
                  <c:v>184.749</c:v>
                </c:pt>
                <c:pt idx="180">
                  <c:v>157.03899999999999</c:v>
                </c:pt>
                <c:pt idx="181">
                  <c:v>168.50800000000001</c:v>
                </c:pt>
                <c:pt idx="182">
                  <c:v>242.04</c:v>
                </c:pt>
                <c:pt idx="183">
                  <c:v>200.65899999999999</c:v>
                </c:pt>
                <c:pt idx="184">
                  <c:v>170.27799999999999</c:v>
                </c:pt>
                <c:pt idx="185">
                  <c:v>137.31399999999999</c:v>
                </c:pt>
                <c:pt idx="186">
                  <c:v>79.010000000000005</c:v>
                </c:pt>
                <c:pt idx="187">
                  <c:v>48.905000000000001</c:v>
                </c:pt>
                <c:pt idx="188">
                  <c:v>32.345999999999997</c:v>
                </c:pt>
                <c:pt idx="189">
                  <c:v>143.47300000000001</c:v>
                </c:pt>
                <c:pt idx="190">
                  <c:v>184.29900000000001</c:v>
                </c:pt>
                <c:pt idx="191">
                  <c:v>54.591999999999999</c:v>
                </c:pt>
                <c:pt idx="192">
                  <c:v>271.51299999999998</c:v>
                </c:pt>
                <c:pt idx="193">
                  <c:v>294.66199999999998</c:v>
                </c:pt>
                <c:pt idx="194">
                  <c:v>280.90800000000002</c:v>
                </c:pt>
                <c:pt idx="195">
                  <c:v>23.07</c:v>
                </c:pt>
                <c:pt idx="196">
                  <c:v>11.042</c:v>
                </c:pt>
                <c:pt idx="197">
                  <c:v>27.227</c:v>
                </c:pt>
                <c:pt idx="198">
                  <c:v>50.14</c:v>
                </c:pt>
                <c:pt idx="199">
                  <c:v>31.387</c:v>
                </c:pt>
                <c:pt idx="200">
                  <c:v>10.007</c:v>
                </c:pt>
                <c:pt idx="201">
                  <c:v>35.564</c:v>
                </c:pt>
                <c:pt idx="202">
                  <c:v>39.951000000000001</c:v>
                </c:pt>
                <c:pt idx="203">
                  <c:v>32.204999999999998</c:v>
                </c:pt>
                <c:pt idx="204">
                  <c:v>223.98099999999999</c:v>
                </c:pt>
                <c:pt idx="205">
                  <c:v>209.35900000000001</c:v>
                </c:pt>
                <c:pt idx="206">
                  <c:v>161.274</c:v>
                </c:pt>
                <c:pt idx="207">
                  <c:v>129.614</c:v>
                </c:pt>
                <c:pt idx="208">
                  <c:v>278.392</c:v>
                </c:pt>
                <c:pt idx="209">
                  <c:v>25.16</c:v>
                </c:pt>
                <c:pt idx="210">
                  <c:v>339.30900000000003</c:v>
                </c:pt>
                <c:pt idx="211">
                  <c:v>343.14100000000002</c:v>
                </c:pt>
                <c:pt idx="212">
                  <c:v>27.372</c:v>
                </c:pt>
                <c:pt idx="213">
                  <c:v>167.69200000000001</c:v>
                </c:pt>
                <c:pt idx="214">
                  <c:v>196.36099999999999</c:v>
                </c:pt>
                <c:pt idx="215">
                  <c:v>24.766999999999999</c:v>
                </c:pt>
                <c:pt idx="216">
                  <c:v>257.22500000000002</c:v>
                </c:pt>
                <c:pt idx="217">
                  <c:v>269.77699999999999</c:v>
                </c:pt>
                <c:pt idx="218">
                  <c:v>257.24400000000003</c:v>
                </c:pt>
                <c:pt idx="219">
                  <c:v>240.41</c:v>
                </c:pt>
                <c:pt idx="220">
                  <c:v>25.387</c:v>
                </c:pt>
                <c:pt idx="221">
                  <c:v>356.53699999999998</c:v>
                </c:pt>
                <c:pt idx="222">
                  <c:v>280.64299999999997</c:v>
                </c:pt>
                <c:pt idx="223">
                  <c:v>244.792</c:v>
                </c:pt>
                <c:pt idx="224">
                  <c:v>212.822</c:v>
                </c:pt>
                <c:pt idx="225">
                  <c:v>201.482</c:v>
                </c:pt>
                <c:pt idx="226">
                  <c:v>170.53899999999999</c:v>
                </c:pt>
                <c:pt idx="227">
                  <c:v>203.27600000000001</c:v>
                </c:pt>
                <c:pt idx="228">
                  <c:v>207.44300000000001</c:v>
                </c:pt>
                <c:pt idx="229">
                  <c:v>129.31800000000001</c:v>
                </c:pt>
                <c:pt idx="230">
                  <c:v>175.364</c:v>
                </c:pt>
                <c:pt idx="231">
                  <c:v>163.50700000000001</c:v>
                </c:pt>
                <c:pt idx="232">
                  <c:v>126.259</c:v>
                </c:pt>
                <c:pt idx="233">
                  <c:v>249.024</c:v>
                </c:pt>
                <c:pt idx="234">
                  <c:v>269.82100000000003</c:v>
                </c:pt>
                <c:pt idx="235">
                  <c:v>201.80500000000001</c:v>
                </c:pt>
                <c:pt idx="236">
                  <c:v>189.02199999999999</c:v>
                </c:pt>
                <c:pt idx="237">
                  <c:v>185.94399999999999</c:v>
                </c:pt>
                <c:pt idx="238">
                  <c:v>167.74100000000001</c:v>
                </c:pt>
                <c:pt idx="239">
                  <c:v>288.50799999999998</c:v>
                </c:pt>
                <c:pt idx="240">
                  <c:v>239.57900000000001</c:v>
                </c:pt>
                <c:pt idx="241">
                  <c:v>173.30600000000001</c:v>
                </c:pt>
                <c:pt idx="242">
                  <c:v>141.60300000000001</c:v>
                </c:pt>
                <c:pt idx="243">
                  <c:v>124.23099999999999</c:v>
                </c:pt>
                <c:pt idx="244">
                  <c:v>0.53300000000000003</c:v>
                </c:pt>
                <c:pt idx="245">
                  <c:v>262.45</c:v>
                </c:pt>
                <c:pt idx="246">
                  <c:v>209.39599999999999</c:v>
                </c:pt>
                <c:pt idx="247">
                  <c:v>221.423</c:v>
                </c:pt>
                <c:pt idx="248">
                  <c:v>209.751</c:v>
                </c:pt>
                <c:pt idx="249">
                  <c:v>162.82300000000001</c:v>
                </c:pt>
                <c:pt idx="250">
                  <c:v>155.131</c:v>
                </c:pt>
                <c:pt idx="251">
                  <c:v>143.958</c:v>
                </c:pt>
                <c:pt idx="252">
                  <c:v>242.20599999999999</c:v>
                </c:pt>
                <c:pt idx="253">
                  <c:v>170.149</c:v>
                </c:pt>
                <c:pt idx="254">
                  <c:v>171.05099999999999</c:v>
                </c:pt>
                <c:pt idx="255">
                  <c:v>178.27500000000001</c:v>
                </c:pt>
                <c:pt idx="256">
                  <c:v>211.56</c:v>
                </c:pt>
                <c:pt idx="257">
                  <c:v>167.46</c:v>
                </c:pt>
                <c:pt idx="258">
                  <c:v>319.20400000000001</c:v>
                </c:pt>
                <c:pt idx="259">
                  <c:v>297.613</c:v>
                </c:pt>
                <c:pt idx="260">
                  <c:v>283.57600000000002</c:v>
                </c:pt>
                <c:pt idx="261">
                  <c:v>238.154</c:v>
                </c:pt>
                <c:pt idx="262">
                  <c:v>55.689</c:v>
                </c:pt>
                <c:pt idx="263">
                  <c:v>234.78</c:v>
                </c:pt>
                <c:pt idx="264">
                  <c:v>189.76900000000001</c:v>
                </c:pt>
                <c:pt idx="265">
                  <c:v>131.30000000000001</c:v>
                </c:pt>
                <c:pt idx="266">
                  <c:v>152.62799999999999</c:v>
                </c:pt>
                <c:pt idx="267">
                  <c:v>267.005</c:v>
                </c:pt>
                <c:pt idx="268">
                  <c:v>294.964</c:v>
                </c:pt>
                <c:pt idx="269">
                  <c:v>252.255</c:v>
                </c:pt>
                <c:pt idx="270">
                  <c:v>188.172</c:v>
                </c:pt>
                <c:pt idx="271">
                  <c:v>190.381</c:v>
                </c:pt>
                <c:pt idx="272">
                  <c:v>192.55199999999999</c:v>
                </c:pt>
                <c:pt idx="273">
                  <c:v>122.97199999999999</c:v>
                </c:pt>
                <c:pt idx="274">
                  <c:v>352.89400000000001</c:v>
                </c:pt>
                <c:pt idx="275">
                  <c:v>329.21699999999998</c:v>
                </c:pt>
                <c:pt idx="276">
                  <c:v>258.25700000000001</c:v>
                </c:pt>
                <c:pt idx="277">
                  <c:v>238.202</c:v>
                </c:pt>
                <c:pt idx="278">
                  <c:v>223.24</c:v>
                </c:pt>
                <c:pt idx="279">
                  <c:v>199.845</c:v>
                </c:pt>
                <c:pt idx="280">
                  <c:v>199.274</c:v>
                </c:pt>
                <c:pt idx="281">
                  <c:v>250</c:v>
                </c:pt>
                <c:pt idx="282">
                  <c:v>179.71700000000001</c:v>
                </c:pt>
                <c:pt idx="283">
                  <c:v>183.904</c:v>
                </c:pt>
                <c:pt idx="284">
                  <c:v>197.86199999999999</c:v>
                </c:pt>
                <c:pt idx="285">
                  <c:v>154.54400000000001</c:v>
                </c:pt>
                <c:pt idx="286">
                  <c:v>199.60499999999999</c:v>
                </c:pt>
                <c:pt idx="287">
                  <c:v>211.57599999999999</c:v>
                </c:pt>
                <c:pt idx="288">
                  <c:v>199.21</c:v>
                </c:pt>
                <c:pt idx="289">
                  <c:v>153.696</c:v>
                </c:pt>
                <c:pt idx="290">
                  <c:v>177.816</c:v>
                </c:pt>
                <c:pt idx="291">
                  <c:v>208.256</c:v>
                </c:pt>
                <c:pt idx="292">
                  <c:v>235.40100000000001</c:v>
                </c:pt>
                <c:pt idx="293">
                  <c:v>251.708</c:v>
                </c:pt>
                <c:pt idx="294">
                  <c:v>226.82400000000001</c:v>
                </c:pt>
                <c:pt idx="295">
                  <c:v>164.99600000000001</c:v>
                </c:pt>
                <c:pt idx="296">
                  <c:v>140.506</c:v>
                </c:pt>
                <c:pt idx="297">
                  <c:v>317.91699999999997</c:v>
                </c:pt>
                <c:pt idx="298">
                  <c:v>17.573</c:v>
                </c:pt>
                <c:pt idx="299">
                  <c:v>236.09</c:v>
                </c:pt>
                <c:pt idx="300">
                  <c:v>173.94200000000001</c:v>
                </c:pt>
                <c:pt idx="301">
                  <c:v>190.941</c:v>
                </c:pt>
                <c:pt idx="302">
                  <c:v>186.68100000000001</c:v>
                </c:pt>
                <c:pt idx="303">
                  <c:v>188.261</c:v>
                </c:pt>
                <c:pt idx="304">
                  <c:v>175.16499999999999</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562"/>
          <c:min val="44197"/>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pt idx="6469">
                  <c:v>86.778999999999996</c:v>
                </c:pt>
                <c:pt idx="6470">
                  <c:v>83.873000000000005</c:v>
                </c:pt>
                <c:pt idx="6471">
                  <c:v>88.284000000000006</c:v>
                </c:pt>
                <c:pt idx="6472">
                  <c:v>89.149000000000001</c:v>
                </c:pt>
                <c:pt idx="6473">
                  <c:v>82.444999999999993</c:v>
                </c:pt>
                <c:pt idx="6474">
                  <c:v>82.430999999999997</c:v>
                </c:pt>
                <c:pt idx="6475">
                  <c:v>83.15</c:v>
                </c:pt>
                <c:pt idx="6476">
                  <c:v>86.578999999999994</c:v>
                </c:pt>
                <c:pt idx="6477">
                  <c:v>83.506</c:v>
                </c:pt>
                <c:pt idx="6478">
                  <c:v>84.382000000000005</c:v>
                </c:pt>
                <c:pt idx="6479">
                  <c:v>87.596000000000004</c:v>
                </c:pt>
                <c:pt idx="6480">
                  <c:v>86.721999999999994</c:v>
                </c:pt>
                <c:pt idx="6481">
                  <c:v>85.597999999999999</c:v>
                </c:pt>
                <c:pt idx="6482">
                  <c:v>84.356999999999999</c:v>
                </c:pt>
                <c:pt idx="6483">
                  <c:v>83.188999999999993</c:v>
                </c:pt>
                <c:pt idx="6484">
                  <c:v>87.575999999999993</c:v>
                </c:pt>
                <c:pt idx="6485">
                  <c:v>89.706999999999994</c:v>
                </c:pt>
                <c:pt idx="6486">
                  <c:v>89.183999999999997</c:v>
                </c:pt>
                <c:pt idx="6487">
                  <c:v>87.759</c:v>
                </c:pt>
                <c:pt idx="6488">
                  <c:v>87.552000000000007</c:v>
                </c:pt>
                <c:pt idx="6489">
                  <c:v>87.084000000000003</c:v>
                </c:pt>
                <c:pt idx="6490">
                  <c:v>89.316999999999993</c:v>
                </c:pt>
                <c:pt idx="6491">
                  <c:v>91.334000000000003</c:v>
                </c:pt>
                <c:pt idx="6492">
                  <c:v>84.46</c:v>
                </c:pt>
                <c:pt idx="6493">
                  <c:v>81.558000000000007</c:v>
                </c:pt>
                <c:pt idx="6494">
                  <c:v>80.474999999999994</c:v>
                </c:pt>
                <c:pt idx="6495">
                  <c:v>88.79</c:v>
                </c:pt>
                <c:pt idx="6496">
                  <c:v>89.087999999999994</c:v>
                </c:pt>
                <c:pt idx="6497">
                  <c:v>87.474999999999994</c:v>
                </c:pt>
                <c:pt idx="6498">
                  <c:v>86.435000000000002</c:v>
                </c:pt>
                <c:pt idx="6499">
                  <c:v>83.515000000000001</c:v>
                </c:pt>
                <c:pt idx="6500">
                  <c:v>89.350999999999999</c:v>
                </c:pt>
                <c:pt idx="6501">
                  <c:v>87.334000000000003</c:v>
                </c:pt>
                <c:pt idx="6502">
                  <c:v>83.054000000000002</c:v>
                </c:pt>
                <c:pt idx="6503">
                  <c:v>85.227000000000004</c:v>
                </c:pt>
                <c:pt idx="6504">
                  <c:v>84.734999999999999</c:v>
                </c:pt>
                <c:pt idx="6505">
                  <c:v>83.144000000000005</c:v>
                </c:pt>
                <c:pt idx="6506">
                  <c:v>84.775999999999996</c:v>
                </c:pt>
                <c:pt idx="6507">
                  <c:v>83.763000000000005</c:v>
                </c:pt>
                <c:pt idx="6508">
                  <c:v>82.596999999999994</c:v>
                </c:pt>
                <c:pt idx="6509">
                  <c:v>84.366</c:v>
                </c:pt>
                <c:pt idx="6510">
                  <c:v>85.953000000000003</c:v>
                </c:pt>
                <c:pt idx="6511">
                  <c:v>86.09</c:v>
                </c:pt>
                <c:pt idx="6512">
                  <c:v>86.608000000000004</c:v>
                </c:pt>
                <c:pt idx="6513">
                  <c:v>86.24</c:v>
                </c:pt>
                <c:pt idx="6514">
                  <c:v>86.375</c:v>
                </c:pt>
                <c:pt idx="6515">
                  <c:v>84.944999999999993</c:v>
                </c:pt>
                <c:pt idx="6516">
                  <c:v>86.715999999999994</c:v>
                </c:pt>
                <c:pt idx="6517">
                  <c:v>87.531999999999996</c:v>
                </c:pt>
                <c:pt idx="6518">
                  <c:v>89.207999999999998</c:v>
                </c:pt>
                <c:pt idx="6519">
                  <c:v>87.058000000000007</c:v>
                </c:pt>
                <c:pt idx="6520">
                  <c:v>86.988</c:v>
                </c:pt>
                <c:pt idx="6521">
                  <c:v>83.158000000000001</c:v>
                </c:pt>
                <c:pt idx="6522">
                  <c:v>79.641000000000005</c:v>
                </c:pt>
                <c:pt idx="6523">
                  <c:v>79.218000000000004</c:v>
                </c:pt>
                <c:pt idx="6524">
                  <c:v>85.528999999999996</c:v>
                </c:pt>
                <c:pt idx="6525">
                  <c:v>89.215999999999994</c:v>
                </c:pt>
                <c:pt idx="6526">
                  <c:v>88.498999999999995</c:v>
                </c:pt>
                <c:pt idx="6527">
                  <c:v>84.525000000000006</c:v>
                </c:pt>
                <c:pt idx="6528">
                  <c:v>82.363</c:v>
                </c:pt>
                <c:pt idx="6529">
                  <c:v>79.212000000000003</c:v>
                </c:pt>
                <c:pt idx="6530">
                  <c:v>82.82</c:v>
                </c:pt>
                <c:pt idx="6531">
                  <c:v>83.376000000000005</c:v>
                </c:pt>
                <c:pt idx="6532">
                  <c:v>83.256</c:v>
                </c:pt>
                <c:pt idx="6533">
                  <c:v>84.183000000000007</c:v>
                </c:pt>
                <c:pt idx="6534">
                  <c:v>84.3</c:v>
                </c:pt>
                <c:pt idx="6535">
                  <c:v>83.411000000000001</c:v>
                </c:pt>
                <c:pt idx="6536">
                  <c:v>81.918000000000006</c:v>
                </c:pt>
                <c:pt idx="6537">
                  <c:v>82.009</c:v>
                </c:pt>
                <c:pt idx="6538">
                  <c:v>82.671999999999997</c:v>
                </c:pt>
                <c:pt idx="6539">
                  <c:v>81.730999999999995</c:v>
                </c:pt>
                <c:pt idx="6540">
                  <c:v>79.331000000000003</c:v>
                </c:pt>
                <c:pt idx="6541">
                  <c:v>79.381</c:v>
                </c:pt>
                <c:pt idx="6542">
                  <c:v>81.325000000000003</c:v>
                </c:pt>
                <c:pt idx="6543">
                  <c:v>82.188000000000002</c:v>
                </c:pt>
                <c:pt idx="6544">
                  <c:v>79.703999999999994</c:v>
                </c:pt>
                <c:pt idx="6545">
                  <c:v>80.3</c:v>
                </c:pt>
                <c:pt idx="6546">
                  <c:v>82.606999999999999</c:v>
                </c:pt>
                <c:pt idx="6547">
                  <c:v>83.3</c:v>
                </c:pt>
                <c:pt idx="6548">
                  <c:v>81.825000000000003</c:v>
                </c:pt>
                <c:pt idx="6549">
                  <c:v>81.64</c:v>
                </c:pt>
                <c:pt idx="6550">
                  <c:v>82.388000000000005</c:v>
                </c:pt>
                <c:pt idx="6551">
                  <c:v>83.218999999999994</c:v>
                </c:pt>
                <c:pt idx="6552">
                  <c:v>84.052999999999997</c:v>
                </c:pt>
                <c:pt idx="6553">
                  <c:v>83.296000000000006</c:v>
                </c:pt>
                <c:pt idx="6554">
                  <c:v>81.191999999999993</c:v>
                </c:pt>
                <c:pt idx="6555">
                  <c:v>81.44</c:v>
                </c:pt>
                <c:pt idx="6556">
                  <c:v>81.399000000000001</c:v>
                </c:pt>
                <c:pt idx="6557">
                  <c:v>81.472999999999999</c:v>
                </c:pt>
                <c:pt idx="6558">
                  <c:v>84.442999999999998</c:v>
                </c:pt>
                <c:pt idx="6559">
                  <c:v>86.748999999999995</c:v>
                </c:pt>
                <c:pt idx="6560">
                  <c:v>85.385000000000005</c:v>
                </c:pt>
                <c:pt idx="6561">
                  <c:v>84.897999999999996</c:v>
                </c:pt>
                <c:pt idx="6562">
                  <c:v>88.263000000000005</c:v>
                </c:pt>
                <c:pt idx="6563">
                  <c:v>86.316000000000003</c:v>
                </c:pt>
                <c:pt idx="6564">
                  <c:v>84.165000000000006</c:v>
                </c:pt>
                <c:pt idx="6565">
                  <c:v>88.953000000000003</c:v>
                </c:pt>
                <c:pt idx="6566">
                  <c:v>90.602000000000004</c:v>
                </c:pt>
                <c:pt idx="6567">
                  <c:v>88.504000000000005</c:v>
                </c:pt>
                <c:pt idx="6568">
                  <c:v>88.543999999999997</c:v>
                </c:pt>
                <c:pt idx="6569">
                  <c:v>88.971999999999994</c:v>
                </c:pt>
                <c:pt idx="6570">
                  <c:v>88.81</c:v>
                </c:pt>
                <c:pt idx="6571">
                  <c:v>92.275000000000006</c:v>
                </c:pt>
                <c:pt idx="6572">
                  <c:v>94.379000000000005</c:v>
                </c:pt>
                <c:pt idx="6573">
                  <c:v>93.263000000000005</c:v>
                </c:pt>
                <c:pt idx="6574">
                  <c:v>89.652000000000001</c:v>
                </c:pt>
                <c:pt idx="6575">
                  <c:v>86.897999999999996</c:v>
                </c:pt>
                <c:pt idx="6576">
                  <c:v>83.432000000000002</c:v>
                </c:pt>
                <c:pt idx="6577">
                  <c:v>82.692999999999998</c:v>
                </c:pt>
                <c:pt idx="6578">
                  <c:v>83.983999999999995</c:v>
                </c:pt>
                <c:pt idx="6579">
                  <c:v>84.557000000000002</c:v>
                </c:pt>
                <c:pt idx="6580">
                  <c:v>86.19</c:v>
                </c:pt>
                <c:pt idx="6581">
                  <c:v>87.39</c:v>
                </c:pt>
                <c:pt idx="6582">
                  <c:v>83.963999999999999</c:v>
                </c:pt>
                <c:pt idx="6583">
                  <c:v>85.805000000000007</c:v>
                </c:pt>
                <c:pt idx="6584">
                  <c:v>84.146000000000001</c:v>
                </c:pt>
                <c:pt idx="6585">
                  <c:v>85.745000000000005</c:v>
                </c:pt>
                <c:pt idx="6586">
                  <c:v>88.051000000000002</c:v>
                </c:pt>
                <c:pt idx="6587">
                  <c:v>85.35</c:v>
                </c:pt>
                <c:pt idx="6588">
                  <c:v>84.917000000000002</c:v>
                </c:pt>
                <c:pt idx="6589">
                  <c:v>86.995000000000005</c:v>
                </c:pt>
                <c:pt idx="6590">
                  <c:v>88.234999999999999</c:v>
                </c:pt>
                <c:pt idx="6591">
                  <c:v>85.751000000000005</c:v>
                </c:pt>
                <c:pt idx="6592">
                  <c:v>84.643000000000001</c:v>
                </c:pt>
                <c:pt idx="6593">
                  <c:v>88.688999999999993</c:v>
                </c:pt>
                <c:pt idx="6594">
                  <c:v>89.908000000000001</c:v>
                </c:pt>
                <c:pt idx="6595">
                  <c:v>89.787999999999997</c:v>
                </c:pt>
                <c:pt idx="6596">
                  <c:v>90.566999999999993</c:v>
                </c:pt>
                <c:pt idx="6597">
                  <c:v>91.789000000000001</c:v>
                </c:pt>
                <c:pt idx="6598">
                  <c:v>90.370999999999995</c:v>
                </c:pt>
                <c:pt idx="6599">
                  <c:v>91.980999999999995</c:v>
                </c:pt>
                <c:pt idx="6600">
                  <c:v>90.275000000000006</c:v>
                </c:pt>
                <c:pt idx="6601">
                  <c:v>86.23</c:v>
                </c:pt>
                <c:pt idx="6602">
                  <c:v>87.438000000000002</c:v>
                </c:pt>
                <c:pt idx="6603">
                  <c:v>89.305000000000007</c:v>
                </c:pt>
                <c:pt idx="6604">
                  <c:v>90.465999999999994</c:v>
                </c:pt>
                <c:pt idx="6605">
                  <c:v>89.322000000000003</c:v>
                </c:pt>
                <c:pt idx="6606">
                  <c:v>91.606999999999999</c:v>
                </c:pt>
                <c:pt idx="6607">
                  <c:v>92.938999999999993</c:v>
                </c:pt>
                <c:pt idx="6608">
                  <c:v>97.048000000000002</c:v>
                </c:pt>
                <c:pt idx="6609">
                  <c:v>88.064999999999998</c:v>
                </c:pt>
                <c:pt idx="6610">
                  <c:v>90.766999999999996</c:v>
                </c:pt>
                <c:pt idx="6611">
                  <c:v>90.274000000000001</c:v>
                </c:pt>
                <c:pt idx="6612">
                  <c:v>89.76</c:v>
                </c:pt>
                <c:pt idx="6613">
                  <c:v>89.141999999999996</c:v>
                </c:pt>
                <c:pt idx="6614">
                  <c:v>88.524000000000001</c:v>
                </c:pt>
                <c:pt idx="6615">
                  <c:v>90.787999999999997</c:v>
                </c:pt>
                <c:pt idx="6616">
                  <c:v>94.789000000000001</c:v>
                </c:pt>
                <c:pt idx="6617">
                  <c:v>92.18</c:v>
                </c:pt>
                <c:pt idx="6618">
                  <c:v>88.248000000000005</c:v>
                </c:pt>
                <c:pt idx="6619">
                  <c:v>91.003</c:v>
                </c:pt>
                <c:pt idx="6620">
                  <c:v>88.397000000000006</c:v>
                </c:pt>
                <c:pt idx="6621">
                  <c:v>92.679000000000002</c:v>
                </c:pt>
                <c:pt idx="6622">
                  <c:v>95.832999999999998</c:v>
                </c:pt>
                <c:pt idx="6623">
                  <c:v>86.097999999999999</c:v>
                </c:pt>
                <c:pt idx="6624">
                  <c:v>85.983000000000004</c:v>
                </c:pt>
                <c:pt idx="6625">
                  <c:v>89.32</c:v>
                </c:pt>
                <c:pt idx="6626">
                  <c:v>91.751000000000005</c:v>
                </c:pt>
                <c:pt idx="6627">
                  <c:v>91.584000000000003</c:v>
                </c:pt>
                <c:pt idx="6628">
                  <c:v>91.448999999999998</c:v>
                </c:pt>
                <c:pt idx="6629">
                  <c:v>93.448999999999998</c:v>
                </c:pt>
                <c:pt idx="6630">
                  <c:v>95.381</c:v>
                </c:pt>
                <c:pt idx="6631">
                  <c:v>91.403999999999996</c:v>
                </c:pt>
                <c:pt idx="6632">
                  <c:v>89.632000000000005</c:v>
                </c:pt>
                <c:pt idx="6633">
                  <c:v>89.224000000000004</c:v>
                </c:pt>
                <c:pt idx="6634">
                  <c:v>88.361999999999995</c:v>
                </c:pt>
                <c:pt idx="6635">
                  <c:v>95.15</c:v>
                </c:pt>
                <c:pt idx="6636">
                  <c:v>94.463999999999999</c:v>
                </c:pt>
                <c:pt idx="6637">
                  <c:v>93.772999999999996</c:v>
                </c:pt>
                <c:pt idx="6638">
                  <c:v>92.424000000000007</c:v>
                </c:pt>
                <c:pt idx="6639">
                  <c:v>94.361000000000004</c:v>
                </c:pt>
                <c:pt idx="6640">
                  <c:v>95.049000000000007</c:v>
                </c:pt>
                <c:pt idx="6641">
                  <c:v>94.02</c:v>
                </c:pt>
                <c:pt idx="6642">
                  <c:v>91.14</c:v>
                </c:pt>
                <c:pt idx="6643">
                  <c:v>93.902000000000001</c:v>
                </c:pt>
                <c:pt idx="6644">
                  <c:v>93.394999999999996</c:v>
                </c:pt>
                <c:pt idx="6645">
                  <c:v>87.427999999999997</c:v>
                </c:pt>
                <c:pt idx="6646">
                  <c:v>93.864000000000004</c:v>
                </c:pt>
                <c:pt idx="6647">
                  <c:v>95.352000000000004</c:v>
                </c:pt>
                <c:pt idx="6648">
                  <c:v>94.984999999999999</c:v>
                </c:pt>
                <c:pt idx="6649">
                  <c:v>96.100999999999999</c:v>
                </c:pt>
                <c:pt idx="6650">
                  <c:v>95.900999999999996</c:v>
                </c:pt>
                <c:pt idx="6651">
                  <c:v>90.926000000000002</c:v>
                </c:pt>
                <c:pt idx="6652">
                  <c:v>94.442999999999998</c:v>
                </c:pt>
                <c:pt idx="6653">
                  <c:v>95.043000000000006</c:v>
                </c:pt>
                <c:pt idx="6654">
                  <c:v>96.308999999999997</c:v>
                </c:pt>
                <c:pt idx="6655">
                  <c:v>92.522000000000006</c:v>
                </c:pt>
                <c:pt idx="6656">
                  <c:v>91.418000000000006</c:v>
                </c:pt>
                <c:pt idx="6657">
                  <c:v>90.933000000000007</c:v>
                </c:pt>
                <c:pt idx="6658">
                  <c:v>94.073999999999998</c:v>
                </c:pt>
                <c:pt idx="6659">
                  <c:v>89.09</c:v>
                </c:pt>
                <c:pt idx="6660">
                  <c:v>91.965000000000003</c:v>
                </c:pt>
                <c:pt idx="6661">
                  <c:v>93.531999999999996</c:v>
                </c:pt>
                <c:pt idx="6662">
                  <c:v>91.417000000000002</c:v>
                </c:pt>
                <c:pt idx="6663">
                  <c:v>96.003</c:v>
                </c:pt>
                <c:pt idx="6664">
                  <c:v>94.616</c:v>
                </c:pt>
                <c:pt idx="6665">
                  <c:v>91.254999999999995</c:v>
                </c:pt>
                <c:pt idx="6666">
                  <c:v>86.682000000000002</c:v>
                </c:pt>
                <c:pt idx="6667">
                  <c:v>89.552999999999997</c:v>
                </c:pt>
                <c:pt idx="6668">
                  <c:v>90.942999999999998</c:v>
                </c:pt>
                <c:pt idx="6669">
                  <c:v>90.605000000000004</c:v>
                </c:pt>
                <c:pt idx="6670">
                  <c:v>92.888999999999996</c:v>
                </c:pt>
                <c:pt idx="6671">
                  <c:v>95.067999999999998</c:v>
                </c:pt>
                <c:pt idx="6672">
                  <c:v>94.998000000000005</c:v>
                </c:pt>
                <c:pt idx="6673">
                  <c:v>92.498999999999995</c:v>
                </c:pt>
                <c:pt idx="6674">
                  <c:v>94.518000000000001</c:v>
                </c:pt>
                <c:pt idx="6675">
                  <c:v>92.988</c:v>
                </c:pt>
                <c:pt idx="6676">
                  <c:v>90.372</c:v>
                </c:pt>
                <c:pt idx="6677">
                  <c:v>93.444000000000003</c:v>
                </c:pt>
                <c:pt idx="6678">
                  <c:v>91.545000000000002</c:v>
                </c:pt>
                <c:pt idx="6679">
                  <c:v>90.623999999999995</c:v>
                </c:pt>
                <c:pt idx="6680">
                  <c:v>88.415999999999997</c:v>
                </c:pt>
                <c:pt idx="6681">
                  <c:v>84.724000000000004</c:v>
                </c:pt>
                <c:pt idx="6682">
                  <c:v>86.582999999999998</c:v>
                </c:pt>
                <c:pt idx="6683">
                  <c:v>92.186000000000007</c:v>
                </c:pt>
                <c:pt idx="6684">
                  <c:v>92.165999999999997</c:v>
                </c:pt>
                <c:pt idx="6685">
                  <c:v>91.287999999999997</c:v>
                </c:pt>
                <c:pt idx="6686">
                  <c:v>95.403999999999996</c:v>
                </c:pt>
                <c:pt idx="6687">
                  <c:v>96.305000000000007</c:v>
                </c:pt>
                <c:pt idx="6688">
                  <c:v>91.13</c:v>
                </c:pt>
                <c:pt idx="6689">
                  <c:v>93.843999999999994</c:v>
                </c:pt>
                <c:pt idx="6690">
                  <c:v>97.444000000000003</c:v>
                </c:pt>
                <c:pt idx="6691">
                  <c:v>94.575999999999993</c:v>
                </c:pt>
                <c:pt idx="6692">
                  <c:v>93.484999999999999</c:v>
                </c:pt>
                <c:pt idx="6693">
                  <c:v>94.097999999999999</c:v>
                </c:pt>
                <c:pt idx="6694">
                  <c:v>95.707999999999998</c:v>
                </c:pt>
                <c:pt idx="6695">
                  <c:v>93.998999999999995</c:v>
                </c:pt>
                <c:pt idx="6696">
                  <c:v>96.073999999999998</c:v>
                </c:pt>
                <c:pt idx="6697">
                  <c:v>94.331999999999994</c:v>
                </c:pt>
                <c:pt idx="6698">
                  <c:v>91.724999999999994</c:v>
                </c:pt>
                <c:pt idx="6699">
                  <c:v>94.561000000000007</c:v>
                </c:pt>
                <c:pt idx="6700">
                  <c:v>98.501999999999995</c:v>
                </c:pt>
                <c:pt idx="6701">
                  <c:v>92.843999999999994</c:v>
                </c:pt>
                <c:pt idx="6702">
                  <c:v>88.59</c:v>
                </c:pt>
                <c:pt idx="6703">
                  <c:v>93.954999999999998</c:v>
                </c:pt>
                <c:pt idx="6704">
                  <c:v>91.998000000000005</c:v>
                </c:pt>
                <c:pt idx="6705">
                  <c:v>92.600999999999999</c:v>
                </c:pt>
                <c:pt idx="6706">
                  <c:v>97.515000000000001</c:v>
                </c:pt>
                <c:pt idx="6707">
                  <c:v>81.863</c:v>
                </c:pt>
                <c:pt idx="6708">
                  <c:v>81.352000000000004</c:v>
                </c:pt>
                <c:pt idx="6709">
                  <c:v>92.430999999999997</c:v>
                </c:pt>
                <c:pt idx="6710">
                  <c:v>93.709000000000003</c:v>
                </c:pt>
                <c:pt idx="6711">
                  <c:v>88.92</c:v>
                </c:pt>
                <c:pt idx="6712">
                  <c:v>90.966999999999999</c:v>
                </c:pt>
                <c:pt idx="6713">
                  <c:v>91.971000000000004</c:v>
                </c:pt>
                <c:pt idx="6714">
                  <c:v>90.47</c:v>
                </c:pt>
                <c:pt idx="6715">
                  <c:v>91.367999999999995</c:v>
                </c:pt>
                <c:pt idx="6716">
                  <c:v>88.933999999999997</c:v>
                </c:pt>
                <c:pt idx="6717">
                  <c:v>86.617000000000004</c:v>
                </c:pt>
                <c:pt idx="6718">
                  <c:v>93.350999999999999</c:v>
                </c:pt>
                <c:pt idx="6719">
                  <c:v>94.927999999999997</c:v>
                </c:pt>
                <c:pt idx="6720">
                  <c:v>91.376000000000005</c:v>
                </c:pt>
                <c:pt idx="6721">
                  <c:v>89.438999999999993</c:v>
                </c:pt>
                <c:pt idx="6722">
                  <c:v>90.558000000000007</c:v>
                </c:pt>
                <c:pt idx="6723">
                  <c:v>90.441999999999993</c:v>
                </c:pt>
                <c:pt idx="6724">
                  <c:v>93.024000000000001</c:v>
                </c:pt>
                <c:pt idx="6725">
                  <c:v>93.412000000000006</c:v>
                </c:pt>
                <c:pt idx="6726">
                  <c:v>94.009</c:v>
                </c:pt>
                <c:pt idx="6727">
                  <c:v>93.227999999999994</c:v>
                </c:pt>
                <c:pt idx="6728">
                  <c:v>91.947000000000003</c:v>
                </c:pt>
                <c:pt idx="6729">
                  <c:v>91.126999999999995</c:v>
                </c:pt>
                <c:pt idx="6730">
                  <c:v>92.322000000000003</c:v>
                </c:pt>
                <c:pt idx="6731">
                  <c:v>90.513999999999996</c:v>
                </c:pt>
                <c:pt idx="6732">
                  <c:v>90.41</c:v>
                </c:pt>
                <c:pt idx="6733">
                  <c:v>95.067999999999998</c:v>
                </c:pt>
                <c:pt idx="6734">
                  <c:v>93.088999999999999</c:v>
                </c:pt>
                <c:pt idx="6735">
                  <c:v>92.691000000000003</c:v>
                </c:pt>
                <c:pt idx="6736">
                  <c:v>95.534000000000006</c:v>
                </c:pt>
                <c:pt idx="6737">
                  <c:v>90.260999999999996</c:v>
                </c:pt>
                <c:pt idx="6738">
                  <c:v>88.799000000000007</c:v>
                </c:pt>
                <c:pt idx="6739">
                  <c:v>91.644000000000005</c:v>
                </c:pt>
                <c:pt idx="6740">
                  <c:v>94.47</c:v>
                </c:pt>
                <c:pt idx="6741">
                  <c:v>91.028999999999996</c:v>
                </c:pt>
                <c:pt idx="6742">
                  <c:v>98.146000000000001</c:v>
                </c:pt>
                <c:pt idx="6743">
                  <c:v>89.516999999999996</c:v>
                </c:pt>
                <c:pt idx="6744">
                  <c:v>92.084999999999994</c:v>
                </c:pt>
                <c:pt idx="6745">
                  <c:v>90.051000000000002</c:v>
                </c:pt>
                <c:pt idx="6746">
                  <c:v>88.123999999999995</c:v>
                </c:pt>
                <c:pt idx="6747">
                  <c:v>87.825000000000003</c:v>
                </c:pt>
                <c:pt idx="6748">
                  <c:v>89.293000000000006</c:v>
                </c:pt>
                <c:pt idx="6749">
                  <c:v>91.129000000000005</c:v>
                </c:pt>
                <c:pt idx="6750">
                  <c:v>88.233999999999995</c:v>
                </c:pt>
                <c:pt idx="6751">
                  <c:v>86.414000000000001</c:v>
                </c:pt>
                <c:pt idx="6752">
                  <c:v>86.962999999999994</c:v>
                </c:pt>
                <c:pt idx="6753">
                  <c:v>91.418000000000006</c:v>
                </c:pt>
                <c:pt idx="6754">
                  <c:v>89.247</c:v>
                </c:pt>
                <c:pt idx="6755">
                  <c:v>94.11</c:v>
                </c:pt>
                <c:pt idx="6756">
                  <c:v>94.085999999999999</c:v>
                </c:pt>
                <c:pt idx="6757">
                  <c:v>89.096000000000004</c:v>
                </c:pt>
                <c:pt idx="6758">
                  <c:v>87.328999999999994</c:v>
                </c:pt>
                <c:pt idx="6759">
                  <c:v>91.367999999999995</c:v>
                </c:pt>
                <c:pt idx="6760">
                  <c:v>94.703999999999994</c:v>
                </c:pt>
                <c:pt idx="6761">
                  <c:v>90.293000000000006</c:v>
                </c:pt>
                <c:pt idx="6762">
                  <c:v>87.402000000000001</c:v>
                </c:pt>
                <c:pt idx="6763">
                  <c:v>84.414000000000001</c:v>
                </c:pt>
                <c:pt idx="6764">
                  <c:v>88.608999999999995</c:v>
                </c:pt>
                <c:pt idx="6765">
                  <c:v>89.596999999999994</c:v>
                </c:pt>
                <c:pt idx="6766">
                  <c:v>91.159000000000006</c:v>
                </c:pt>
                <c:pt idx="6767">
                  <c:v>83.269000000000005</c:v>
                </c:pt>
                <c:pt idx="6768">
                  <c:v>80.233000000000004</c:v>
                </c:pt>
                <c:pt idx="6769">
                  <c:v>83.997</c:v>
                </c:pt>
                <c:pt idx="6770">
                  <c:v>87.284999999999997</c:v>
                </c:pt>
                <c:pt idx="6771">
                  <c:v>88.289000000000001</c:v>
                </c:pt>
                <c:pt idx="6772">
                  <c:v>84.078999999999994</c:v>
                </c:pt>
                <c:pt idx="6773">
                  <c:v>88.956000000000003</c:v>
                </c:pt>
                <c:pt idx="6774">
                  <c:v>91.352000000000004</c:v>
                </c:pt>
                <c:pt idx="6775">
                  <c:v>85.900999999999996</c:v>
                </c:pt>
                <c:pt idx="6776">
                  <c:v>83.584000000000003</c:v>
                </c:pt>
                <c:pt idx="6777">
                  <c:v>80.343999999999994</c:v>
                </c:pt>
                <c:pt idx="6778">
                  <c:v>77.653000000000006</c:v>
                </c:pt>
                <c:pt idx="6779">
                  <c:v>77.385999999999996</c:v>
                </c:pt>
                <c:pt idx="6780">
                  <c:v>74.573999999999998</c:v>
                </c:pt>
                <c:pt idx="6781">
                  <c:v>70.584999999999994</c:v>
                </c:pt>
                <c:pt idx="6782">
                  <c:v>79.42</c:v>
                </c:pt>
                <c:pt idx="6783">
                  <c:v>84.488</c:v>
                </c:pt>
                <c:pt idx="6784">
                  <c:v>89.739000000000004</c:v>
                </c:pt>
                <c:pt idx="6785">
                  <c:v>91.891999999999996</c:v>
                </c:pt>
                <c:pt idx="6786">
                  <c:v>91.042000000000002</c:v>
                </c:pt>
                <c:pt idx="6787">
                  <c:v>95.641000000000005</c:v>
                </c:pt>
                <c:pt idx="6788">
                  <c:v>95.287999999999997</c:v>
                </c:pt>
                <c:pt idx="6789">
                  <c:v>86.438000000000002</c:v>
                </c:pt>
                <c:pt idx="6790">
                  <c:v>82.653000000000006</c:v>
                </c:pt>
                <c:pt idx="6791">
                  <c:v>86.853999999999999</c:v>
                </c:pt>
                <c:pt idx="6792">
                  <c:v>91.938000000000002</c:v>
                </c:pt>
                <c:pt idx="6793">
                  <c:v>90.634</c:v>
                </c:pt>
                <c:pt idx="6794">
                  <c:v>92.275000000000006</c:v>
                </c:pt>
                <c:pt idx="6795">
                  <c:v>84.415999999999997</c:v>
                </c:pt>
                <c:pt idx="6796">
                  <c:v>86.272999999999996</c:v>
                </c:pt>
                <c:pt idx="6797">
                  <c:v>87.197999999999993</c:v>
                </c:pt>
                <c:pt idx="6798">
                  <c:v>90.180999999999997</c:v>
                </c:pt>
                <c:pt idx="6799">
                  <c:v>94.045000000000002</c:v>
                </c:pt>
                <c:pt idx="6800">
                  <c:v>88.944000000000003</c:v>
                </c:pt>
                <c:pt idx="6801">
                  <c:v>90.44</c:v>
                </c:pt>
                <c:pt idx="6802">
                  <c:v>91.923000000000002</c:v>
                </c:pt>
                <c:pt idx="6803">
                  <c:v>91.394999999999996</c:v>
                </c:pt>
                <c:pt idx="6804">
                  <c:v>94.356999999999999</c:v>
                </c:pt>
                <c:pt idx="6805">
                  <c:v>96.075000000000003</c:v>
                </c:pt>
                <c:pt idx="6806">
                  <c:v>93.945999999999998</c:v>
                </c:pt>
                <c:pt idx="6807">
                  <c:v>83.79</c:v>
                </c:pt>
                <c:pt idx="6808">
                  <c:v>78.563000000000002</c:v>
                </c:pt>
                <c:pt idx="6809">
                  <c:v>84.108999999999995</c:v>
                </c:pt>
                <c:pt idx="6810">
                  <c:v>84.33</c:v>
                </c:pt>
                <c:pt idx="6811">
                  <c:v>88.521000000000001</c:v>
                </c:pt>
                <c:pt idx="6812">
                  <c:v>86.763000000000005</c:v>
                </c:pt>
                <c:pt idx="6813">
                  <c:v>84.135999999999996</c:v>
                </c:pt>
                <c:pt idx="6814">
                  <c:v>79.41</c:v>
                </c:pt>
                <c:pt idx="6815">
                  <c:v>78.269000000000005</c:v>
                </c:pt>
                <c:pt idx="6816">
                  <c:v>81.641999999999996</c:v>
                </c:pt>
                <c:pt idx="6817">
                  <c:v>81.230999999999995</c:v>
                </c:pt>
                <c:pt idx="6818">
                  <c:v>85.227000000000004</c:v>
                </c:pt>
                <c:pt idx="6819">
                  <c:v>88.289000000000001</c:v>
                </c:pt>
                <c:pt idx="6820">
                  <c:v>88.028000000000006</c:v>
                </c:pt>
                <c:pt idx="6821">
                  <c:v>82.741</c:v>
                </c:pt>
                <c:pt idx="6822">
                  <c:v>81.736000000000004</c:v>
                </c:pt>
                <c:pt idx="6823">
                  <c:v>80.757000000000005</c:v>
                </c:pt>
                <c:pt idx="6824">
                  <c:v>82.3</c:v>
                </c:pt>
                <c:pt idx="6825">
                  <c:v>84.424999999999997</c:v>
                </c:pt>
                <c:pt idx="6826">
                  <c:v>86.272999999999996</c:v>
                </c:pt>
                <c:pt idx="6827">
                  <c:v>83.457999999999998</c:v>
                </c:pt>
                <c:pt idx="6828">
                  <c:v>88.628</c:v>
                </c:pt>
                <c:pt idx="6829">
                  <c:v>81.212999999999994</c:v>
                </c:pt>
                <c:pt idx="6830">
                  <c:v>85.536000000000001</c:v>
                </c:pt>
                <c:pt idx="6831">
                  <c:v>88.611000000000004</c:v>
                </c:pt>
                <c:pt idx="6832">
                  <c:v>90.100999999999999</c:v>
                </c:pt>
                <c:pt idx="6833">
                  <c:v>89.594999999999999</c:v>
                </c:pt>
                <c:pt idx="6834">
                  <c:v>89.771000000000001</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Temp'!$B$184:$M$184</c:f>
              <c:numCache>
                <c:formatCode>0.0</c:formatCode>
                <c:ptCount val="12"/>
                <c:pt idx="0">
                  <c:v>25.562999999999999</c:v>
                </c:pt>
                <c:pt idx="1">
                  <c:v>25.81</c:v>
                </c:pt>
                <c:pt idx="2">
                  <c:v>25.821000000000002</c:v>
                </c:pt>
                <c:pt idx="3">
                  <c:v>25.526</c:v>
                </c:pt>
                <c:pt idx="4">
                  <c:v>25.552</c:v>
                </c:pt>
                <c:pt idx="5">
                  <c:v>24.632000000000001</c:v>
                </c:pt>
                <c:pt idx="8">
                  <c:v>24.202999999999999</c:v>
                </c:pt>
                <c:pt idx="9">
                  <c:v>24.452999999999999</c:v>
                </c:pt>
              </c:numCache>
            </c:numRef>
          </c:val>
          <c:smooth val="0"/>
          <c:extLst>
            <c:ext xmlns:c16="http://schemas.microsoft.com/office/drawing/2014/chart" uri="{C3380CC4-5D6E-409C-BE32-E72D297353CC}">
              <c16:uniqueId val="{00000000-1C04-4A49-913D-44FA4D97A0C8}"/>
            </c:ext>
          </c:extLst>
        </c:ser>
        <c:ser>
          <c:idx val="1"/>
          <c:order val="1"/>
          <c:tx>
            <c:v>1997-2020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Temp'!$B$194:$M$194</c:f>
                <c:numCache>
                  <c:formatCode>General</c:formatCode>
                  <c:ptCount val="12"/>
                  <c:pt idx="0">
                    <c:v>0.88781414029762939</c:v>
                  </c:pt>
                  <c:pt idx="1">
                    <c:v>0.48661612935962251</c:v>
                  </c:pt>
                  <c:pt idx="2">
                    <c:v>0.42532176593158649</c:v>
                  </c:pt>
                  <c:pt idx="3">
                    <c:v>0.61702952758234897</c:v>
                  </c:pt>
                  <c:pt idx="4">
                    <c:v>0.82471242905831998</c:v>
                  </c:pt>
                  <c:pt idx="5">
                    <c:v>0.7547266768341675</c:v>
                  </c:pt>
                  <c:pt idx="6">
                    <c:v>0.84308906018207397</c:v>
                  </c:pt>
                  <c:pt idx="7">
                    <c:v>0.69046495890604387</c:v>
                  </c:pt>
                  <c:pt idx="8">
                    <c:v>0.53481189656353223</c:v>
                  </c:pt>
                  <c:pt idx="9">
                    <c:v>0.42666066555215981</c:v>
                  </c:pt>
                  <c:pt idx="10">
                    <c:v>0.75938700123656233</c:v>
                  </c:pt>
                  <c:pt idx="11">
                    <c:v>0.99640430017727455</c:v>
                  </c:pt>
                </c:numCache>
              </c:numRef>
            </c:plus>
            <c:minus>
              <c:numRef>
                <c:f>'Air Temp'!$B$194:$M$194</c:f>
                <c:numCache>
                  <c:formatCode>General</c:formatCode>
                  <c:ptCount val="12"/>
                  <c:pt idx="0">
                    <c:v>0.88781414029762939</c:v>
                  </c:pt>
                  <c:pt idx="1">
                    <c:v>0.48661612935962251</c:v>
                  </c:pt>
                  <c:pt idx="2">
                    <c:v>0.42532176593158649</c:v>
                  </c:pt>
                  <c:pt idx="3">
                    <c:v>0.61702952758234897</c:v>
                  </c:pt>
                  <c:pt idx="4">
                    <c:v>0.82471242905831998</c:v>
                  </c:pt>
                  <c:pt idx="5">
                    <c:v>0.7547266768341675</c:v>
                  </c:pt>
                  <c:pt idx="6">
                    <c:v>0.84308906018207397</c:v>
                  </c:pt>
                  <c:pt idx="7">
                    <c:v>0.69046495890604387</c:v>
                  </c:pt>
                  <c:pt idx="8">
                    <c:v>0.53481189656353223</c:v>
                  </c:pt>
                  <c:pt idx="9">
                    <c:v>0.42666066555215981</c:v>
                  </c:pt>
                  <c:pt idx="10">
                    <c:v>0.75938700123656233</c:v>
                  </c:pt>
                  <c:pt idx="11">
                    <c:v>0.99640430017727455</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Temp'!$B$193:$M$193</c:f>
              <c:numCache>
                <c:formatCode>0.0</c:formatCode>
                <c:ptCount val="12"/>
                <c:pt idx="0">
                  <c:v>26.098222222222226</c:v>
                </c:pt>
                <c:pt idx="1">
                  <c:v>26.19458823529412</c:v>
                </c:pt>
                <c:pt idx="2">
                  <c:v>26.352611111111113</c:v>
                </c:pt>
                <c:pt idx="3">
                  <c:v>26.29355555555556</c:v>
                </c:pt>
                <c:pt idx="4">
                  <c:v>25.495421052631581</c:v>
                </c:pt>
                <c:pt idx="5">
                  <c:v>25.134368421052631</c:v>
                </c:pt>
                <c:pt idx="6">
                  <c:v>25.298888888888889</c:v>
                </c:pt>
                <c:pt idx="7">
                  <c:v>24.893277777777779</c:v>
                </c:pt>
                <c:pt idx="8">
                  <c:v>24.649000000000008</c:v>
                </c:pt>
                <c:pt idx="9">
                  <c:v>24.436166666666665</c:v>
                </c:pt>
                <c:pt idx="10">
                  <c:v>24.328500000000005</c:v>
                </c:pt>
                <c:pt idx="11">
                  <c:v>25.430666666666671</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pt idx="6469">
                  <c:v>27.274000000000001</c:v>
                </c:pt>
                <c:pt idx="6470">
                  <c:v>27.649000000000001</c:v>
                </c:pt>
                <c:pt idx="6471">
                  <c:v>26.741</c:v>
                </c:pt>
                <c:pt idx="6472">
                  <c:v>26.916</c:v>
                </c:pt>
                <c:pt idx="6473">
                  <c:v>27.841999999999999</c:v>
                </c:pt>
                <c:pt idx="6474">
                  <c:v>27.725999999999999</c:v>
                </c:pt>
                <c:pt idx="6475">
                  <c:v>27.678999999999998</c:v>
                </c:pt>
                <c:pt idx="6476">
                  <c:v>27.879000000000001</c:v>
                </c:pt>
                <c:pt idx="6477">
                  <c:v>28.105</c:v>
                </c:pt>
                <c:pt idx="6478">
                  <c:v>27.957000000000001</c:v>
                </c:pt>
                <c:pt idx="6479">
                  <c:v>27.817</c:v>
                </c:pt>
                <c:pt idx="6480">
                  <c:v>27.863</c:v>
                </c:pt>
                <c:pt idx="6481">
                  <c:v>27.847999999999999</c:v>
                </c:pt>
                <c:pt idx="6482">
                  <c:v>27.608000000000001</c:v>
                </c:pt>
                <c:pt idx="6483">
                  <c:v>27.547000000000001</c:v>
                </c:pt>
                <c:pt idx="6484">
                  <c:v>27.603000000000002</c:v>
                </c:pt>
                <c:pt idx="6485">
                  <c:v>27.448</c:v>
                </c:pt>
                <c:pt idx="6486">
                  <c:v>27.256</c:v>
                </c:pt>
                <c:pt idx="6487">
                  <c:v>27.346</c:v>
                </c:pt>
                <c:pt idx="6488">
                  <c:v>27.300999999999998</c:v>
                </c:pt>
                <c:pt idx="6489">
                  <c:v>27.29</c:v>
                </c:pt>
                <c:pt idx="6490">
                  <c:v>25.972000000000001</c:v>
                </c:pt>
                <c:pt idx="6491">
                  <c:v>25.529</c:v>
                </c:pt>
                <c:pt idx="6492">
                  <c:v>26.728000000000002</c:v>
                </c:pt>
                <c:pt idx="6493">
                  <c:v>26.596</c:v>
                </c:pt>
                <c:pt idx="6494">
                  <c:v>26.545000000000002</c:v>
                </c:pt>
                <c:pt idx="6495">
                  <c:v>25.792999999999999</c:v>
                </c:pt>
                <c:pt idx="6496">
                  <c:v>26.074000000000002</c:v>
                </c:pt>
                <c:pt idx="6497">
                  <c:v>26.718</c:v>
                </c:pt>
                <c:pt idx="6498">
                  <c:v>26.472999999999999</c:v>
                </c:pt>
                <c:pt idx="6499">
                  <c:v>27.286000000000001</c:v>
                </c:pt>
                <c:pt idx="6500">
                  <c:v>27.288</c:v>
                </c:pt>
                <c:pt idx="6501">
                  <c:v>27.681000000000001</c:v>
                </c:pt>
                <c:pt idx="6502">
                  <c:v>27.497</c:v>
                </c:pt>
                <c:pt idx="6503">
                  <c:v>27.565000000000001</c:v>
                </c:pt>
                <c:pt idx="6504">
                  <c:v>27.379000000000001</c:v>
                </c:pt>
                <c:pt idx="6505">
                  <c:v>27.283000000000001</c:v>
                </c:pt>
                <c:pt idx="6506">
                  <c:v>26.84</c:v>
                </c:pt>
                <c:pt idx="6507">
                  <c:v>27.547000000000001</c:v>
                </c:pt>
                <c:pt idx="6508">
                  <c:v>27.393000000000001</c:v>
                </c:pt>
                <c:pt idx="6509">
                  <c:v>27.47</c:v>
                </c:pt>
                <c:pt idx="6510">
                  <c:v>27.443000000000001</c:v>
                </c:pt>
                <c:pt idx="6511">
                  <c:v>27.373000000000001</c:v>
                </c:pt>
                <c:pt idx="6512">
                  <c:v>27.356999999999999</c:v>
                </c:pt>
                <c:pt idx="6513">
                  <c:v>27.468</c:v>
                </c:pt>
                <c:pt idx="6514">
                  <c:v>27.321999999999999</c:v>
                </c:pt>
                <c:pt idx="6515">
                  <c:v>27.358000000000001</c:v>
                </c:pt>
                <c:pt idx="6516">
                  <c:v>27.036999999999999</c:v>
                </c:pt>
                <c:pt idx="6517">
                  <c:v>27.129000000000001</c:v>
                </c:pt>
                <c:pt idx="6518">
                  <c:v>27.276</c:v>
                </c:pt>
                <c:pt idx="6519">
                  <c:v>27.303000000000001</c:v>
                </c:pt>
                <c:pt idx="6520">
                  <c:v>27.088000000000001</c:v>
                </c:pt>
                <c:pt idx="6521">
                  <c:v>27.117000000000001</c:v>
                </c:pt>
                <c:pt idx="6522">
                  <c:v>26.896999999999998</c:v>
                </c:pt>
                <c:pt idx="6523">
                  <c:v>26.734999999999999</c:v>
                </c:pt>
                <c:pt idx="6524">
                  <c:v>25.611000000000001</c:v>
                </c:pt>
                <c:pt idx="6525">
                  <c:v>26.260999999999999</c:v>
                </c:pt>
                <c:pt idx="6526">
                  <c:v>26.593</c:v>
                </c:pt>
                <c:pt idx="6527">
                  <c:v>27.372</c:v>
                </c:pt>
                <c:pt idx="6528">
                  <c:v>27.51</c:v>
                </c:pt>
                <c:pt idx="6529">
                  <c:v>27.273</c:v>
                </c:pt>
                <c:pt idx="6530">
                  <c:v>27.236999999999998</c:v>
                </c:pt>
                <c:pt idx="6531">
                  <c:v>27.425000000000001</c:v>
                </c:pt>
                <c:pt idx="6532">
                  <c:v>27.454999999999998</c:v>
                </c:pt>
                <c:pt idx="6533">
                  <c:v>27.495000000000001</c:v>
                </c:pt>
                <c:pt idx="6534">
                  <c:v>27.484999999999999</c:v>
                </c:pt>
                <c:pt idx="6535">
                  <c:v>27.382999999999999</c:v>
                </c:pt>
                <c:pt idx="6536">
                  <c:v>27.175999999999998</c:v>
                </c:pt>
                <c:pt idx="6537">
                  <c:v>27.507999999999999</c:v>
                </c:pt>
                <c:pt idx="6538">
                  <c:v>27.431999999999999</c:v>
                </c:pt>
                <c:pt idx="6539">
                  <c:v>27.34</c:v>
                </c:pt>
                <c:pt idx="6540">
                  <c:v>27.192</c:v>
                </c:pt>
                <c:pt idx="6541">
                  <c:v>27.245999999999999</c:v>
                </c:pt>
                <c:pt idx="6542">
                  <c:v>27.456</c:v>
                </c:pt>
                <c:pt idx="6543">
                  <c:v>27.413</c:v>
                </c:pt>
                <c:pt idx="6544">
                  <c:v>27.456</c:v>
                </c:pt>
                <c:pt idx="6545">
                  <c:v>27.058</c:v>
                </c:pt>
                <c:pt idx="6546">
                  <c:v>27.32</c:v>
                </c:pt>
                <c:pt idx="6547">
                  <c:v>27.49</c:v>
                </c:pt>
                <c:pt idx="6548">
                  <c:v>27.454999999999998</c:v>
                </c:pt>
                <c:pt idx="6549">
                  <c:v>27.256</c:v>
                </c:pt>
                <c:pt idx="6550">
                  <c:v>27.440999999999999</c:v>
                </c:pt>
                <c:pt idx="6551">
                  <c:v>27.495999999999999</c:v>
                </c:pt>
                <c:pt idx="6552">
                  <c:v>27.521999999999998</c:v>
                </c:pt>
                <c:pt idx="6553">
                  <c:v>27.513000000000002</c:v>
                </c:pt>
                <c:pt idx="6554">
                  <c:v>27.427</c:v>
                </c:pt>
                <c:pt idx="6555">
                  <c:v>27.477</c:v>
                </c:pt>
                <c:pt idx="6556">
                  <c:v>27.596</c:v>
                </c:pt>
                <c:pt idx="6557">
                  <c:v>27.539000000000001</c:v>
                </c:pt>
                <c:pt idx="6558">
                  <c:v>27.641999999999999</c:v>
                </c:pt>
                <c:pt idx="6559">
                  <c:v>27.449000000000002</c:v>
                </c:pt>
                <c:pt idx="6560">
                  <c:v>27.030999999999999</c:v>
                </c:pt>
                <c:pt idx="6561">
                  <c:v>26.931000000000001</c:v>
                </c:pt>
                <c:pt idx="6562">
                  <c:v>26.75</c:v>
                </c:pt>
                <c:pt idx="6563">
                  <c:v>27.510999999999999</c:v>
                </c:pt>
                <c:pt idx="6564">
                  <c:v>27.734999999999999</c:v>
                </c:pt>
                <c:pt idx="6565">
                  <c:v>27.978999999999999</c:v>
                </c:pt>
                <c:pt idx="6566">
                  <c:v>27.847000000000001</c:v>
                </c:pt>
                <c:pt idx="6567">
                  <c:v>27.949000000000002</c:v>
                </c:pt>
                <c:pt idx="6568">
                  <c:v>27.744</c:v>
                </c:pt>
                <c:pt idx="6569">
                  <c:v>27.757000000000001</c:v>
                </c:pt>
                <c:pt idx="6570">
                  <c:v>27.905000000000001</c:v>
                </c:pt>
                <c:pt idx="6571">
                  <c:v>27.626999999999999</c:v>
                </c:pt>
                <c:pt idx="6572">
                  <c:v>26.786000000000001</c:v>
                </c:pt>
                <c:pt idx="6573">
                  <c:v>26.37</c:v>
                </c:pt>
                <c:pt idx="6574">
                  <c:v>26.949000000000002</c:v>
                </c:pt>
                <c:pt idx="6575">
                  <c:v>27.111000000000001</c:v>
                </c:pt>
                <c:pt idx="6576">
                  <c:v>27.856000000000002</c:v>
                </c:pt>
                <c:pt idx="6577">
                  <c:v>27.943999999999999</c:v>
                </c:pt>
                <c:pt idx="6578">
                  <c:v>27.893999999999998</c:v>
                </c:pt>
                <c:pt idx="6579">
                  <c:v>28.009</c:v>
                </c:pt>
                <c:pt idx="6580">
                  <c:v>27.559000000000001</c:v>
                </c:pt>
                <c:pt idx="6581">
                  <c:v>27.774999999999999</c:v>
                </c:pt>
                <c:pt idx="6582">
                  <c:v>28.158999999999999</c:v>
                </c:pt>
                <c:pt idx="6583">
                  <c:v>28.541</c:v>
                </c:pt>
                <c:pt idx="6584">
                  <c:v>28.439</c:v>
                </c:pt>
                <c:pt idx="6585">
                  <c:v>28.408999999999999</c:v>
                </c:pt>
                <c:pt idx="6586">
                  <c:v>28.068999999999999</c:v>
                </c:pt>
                <c:pt idx="6587">
                  <c:v>28.294</c:v>
                </c:pt>
                <c:pt idx="6588">
                  <c:v>28.062000000000001</c:v>
                </c:pt>
                <c:pt idx="6589">
                  <c:v>27.873000000000001</c:v>
                </c:pt>
                <c:pt idx="6590">
                  <c:v>28.042000000000002</c:v>
                </c:pt>
                <c:pt idx="6591">
                  <c:v>28.579000000000001</c:v>
                </c:pt>
                <c:pt idx="6592">
                  <c:v>28.512</c:v>
                </c:pt>
                <c:pt idx="6593">
                  <c:v>28.463000000000001</c:v>
                </c:pt>
                <c:pt idx="6594">
                  <c:v>28.443999999999999</c:v>
                </c:pt>
                <c:pt idx="6595">
                  <c:v>28.53</c:v>
                </c:pt>
                <c:pt idx="6596">
                  <c:v>28.419</c:v>
                </c:pt>
                <c:pt idx="6597">
                  <c:v>28.51</c:v>
                </c:pt>
                <c:pt idx="6598">
                  <c:v>28.673999999999999</c:v>
                </c:pt>
                <c:pt idx="6599">
                  <c:v>28.445</c:v>
                </c:pt>
                <c:pt idx="6600">
                  <c:v>28.698</c:v>
                </c:pt>
                <c:pt idx="6601">
                  <c:v>28.651</c:v>
                </c:pt>
                <c:pt idx="6602">
                  <c:v>28.556000000000001</c:v>
                </c:pt>
                <c:pt idx="6603">
                  <c:v>27.992000000000001</c:v>
                </c:pt>
                <c:pt idx="6604">
                  <c:v>28.103999999999999</c:v>
                </c:pt>
                <c:pt idx="6605">
                  <c:v>28.475999999999999</c:v>
                </c:pt>
                <c:pt idx="6606">
                  <c:v>27.722999999999999</c:v>
                </c:pt>
                <c:pt idx="6607">
                  <c:v>27.58</c:v>
                </c:pt>
                <c:pt idx="6608">
                  <c:v>25.841000000000001</c:v>
                </c:pt>
                <c:pt idx="6609">
                  <c:v>26.87</c:v>
                </c:pt>
                <c:pt idx="6610">
                  <c:v>27.933</c:v>
                </c:pt>
                <c:pt idx="6611">
                  <c:v>27.484000000000002</c:v>
                </c:pt>
                <c:pt idx="6612">
                  <c:v>27.588999999999999</c:v>
                </c:pt>
                <c:pt idx="6613">
                  <c:v>28.815999999999999</c:v>
                </c:pt>
                <c:pt idx="6614">
                  <c:v>28.773</c:v>
                </c:pt>
                <c:pt idx="6615">
                  <c:v>28.585000000000001</c:v>
                </c:pt>
                <c:pt idx="6616">
                  <c:v>26.061</c:v>
                </c:pt>
                <c:pt idx="6617">
                  <c:v>26.274000000000001</c:v>
                </c:pt>
                <c:pt idx="6618">
                  <c:v>27.423999999999999</c:v>
                </c:pt>
                <c:pt idx="6619">
                  <c:v>26.164999999999999</c:v>
                </c:pt>
                <c:pt idx="6620">
                  <c:v>26.785</c:v>
                </c:pt>
                <c:pt idx="6621">
                  <c:v>26.812999999999999</c:v>
                </c:pt>
                <c:pt idx="6622">
                  <c:v>26.071000000000002</c:v>
                </c:pt>
                <c:pt idx="6623">
                  <c:v>27.731000000000002</c:v>
                </c:pt>
                <c:pt idx="6624">
                  <c:v>28.001000000000001</c:v>
                </c:pt>
                <c:pt idx="6625">
                  <c:v>27.634</c:v>
                </c:pt>
                <c:pt idx="6626">
                  <c:v>27.984000000000002</c:v>
                </c:pt>
                <c:pt idx="6627">
                  <c:v>27.981000000000002</c:v>
                </c:pt>
                <c:pt idx="6628">
                  <c:v>28.396999999999998</c:v>
                </c:pt>
                <c:pt idx="6629">
                  <c:v>27.422999999999998</c:v>
                </c:pt>
                <c:pt idx="6630">
                  <c:v>25.594999999999999</c:v>
                </c:pt>
                <c:pt idx="6631">
                  <c:v>25.449000000000002</c:v>
                </c:pt>
                <c:pt idx="6632">
                  <c:v>26.338000000000001</c:v>
                </c:pt>
                <c:pt idx="6633">
                  <c:v>26.936</c:v>
                </c:pt>
                <c:pt idx="6634">
                  <c:v>27.777999999999999</c:v>
                </c:pt>
                <c:pt idx="6635">
                  <c:v>26.381</c:v>
                </c:pt>
                <c:pt idx="6636">
                  <c:v>26.959</c:v>
                </c:pt>
                <c:pt idx="6637">
                  <c:v>27.416</c:v>
                </c:pt>
                <c:pt idx="6638">
                  <c:v>26.309000000000001</c:v>
                </c:pt>
                <c:pt idx="6639">
                  <c:v>26.817</c:v>
                </c:pt>
                <c:pt idx="6640">
                  <c:v>26.986999999999998</c:v>
                </c:pt>
                <c:pt idx="6641">
                  <c:v>27.277999999999999</c:v>
                </c:pt>
                <c:pt idx="6642">
                  <c:v>28.094000000000001</c:v>
                </c:pt>
                <c:pt idx="6643">
                  <c:v>26.501999999999999</c:v>
                </c:pt>
                <c:pt idx="6644">
                  <c:v>27.434999999999999</c:v>
                </c:pt>
                <c:pt idx="6645">
                  <c:v>28.884</c:v>
                </c:pt>
                <c:pt idx="6646">
                  <c:v>26.939</c:v>
                </c:pt>
                <c:pt idx="6647">
                  <c:v>26.053999999999998</c:v>
                </c:pt>
                <c:pt idx="6648">
                  <c:v>26.088999999999999</c:v>
                </c:pt>
                <c:pt idx="6649">
                  <c:v>26.24</c:v>
                </c:pt>
                <c:pt idx="6650">
                  <c:v>26.225999999999999</c:v>
                </c:pt>
                <c:pt idx="6651">
                  <c:v>26.16</c:v>
                </c:pt>
                <c:pt idx="6652">
                  <c:v>26.308</c:v>
                </c:pt>
                <c:pt idx="6653">
                  <c:v>26.465</c:v>
                </c:pt>
                <c:pt idx="6654">
                  <c:v>25.317</c:v>
                </c:pt>
                <c:pt idx="6655">
                  <c:v>26.335999999999999</c:v>
                </c:pt>
                <c:pt idx="6656">
                  <c:v>27.102</c:v>
                </c:pt>
                <c:pt idx="6657">
                  <c:v>27.331</c:v>
                </c:pt>
                <c:pt idx="6658">
                  <c:v>25.943999999999999</c:v>
                </c:pt>
                <c:pt idx="6659">
                  <c:v>27.172999999999998</c:v>
                </c:pt>
                <c:pt idx="6660">
                  <c:v>27.096</c:v>
                </c:pt>
                <c:pt idx="6661">
                  <c:v>25.922000000000001</c:v>
                </c:pt>
                <c:pt idx="6662">
                  <c:v>26.882000000000001</c:v>
                </c:pt>
                <c:pt idx="6663">
                  <c:v>25.800999999999998</c:v>
                </c:pt>
                <c:pt idx="6664">
                  <c:v>25.497</c:v>
                </c:pt>
                <c:pt idx="6665">
                  <c:v>27.154</c:v>
                </c:pt>
                <c:pt idx="6666">
                  <c:v>28.527000000000001</c:v>
                </c:pt>
                <c:pt idx="6667">
                  <c:v>28.155999999999999</c:v>
                </c:pt>
                <c:pt idx="6668">
                  <c:v>28.446999999999999</c:v>
                </c:pt>
                <c:pt idx="6669">
                  <c:v>28.501000000000001</c:v>
                </c:pt>
                <c:pt idx="6670">
                  <c:v>26.901</c:v>
                </c:pt>
                <c:pt idx="6671">
                  <c:v>26.071000000000002</c:v>
                </c:pt>
                <c:pt idx="6672">
                  <c:v>26.061</c:v>
                </c:pt>
                <c:pt idx="6673">
                  <c:v>26.382999999999999</c:v>
                </c:pt>
                <c:pt idx="6674">
                  <c:v>26.113</c:v>
                </c:pt>
                <c:pt idx="6675">
                  <c:v>26.329000000000001</c:v>
                </c:pt>
                <c:pt idx="6676">
                  <c:v>26.966999999999999</c:v>
                </c:pt>
                <c:pt idx="6677">
                  <c:v>26.928999999999998</c:v>
                </c:pt>
                <c:pt idx="6678">
                  <c:v>26.974</c:v>
                </c:pt>
                <c:pt idx="6679">
                  <c:v>28.288</c:v>
                </c:pt>
                <c:pt idx="6680">
                  <c:v>28.911000000000001</c:v>
                </c:pt>
                <c:pt idx="6681">
                  <c:v>28.744</c:v>
                </c:pt>
                <c:pt idx="6682">
                  <c:v>28.347999999999999</c:v>
                </c:pt>
                <c:pt idx="6683">
                  <c:v>28.161000000000001</c:v>
                </c:pt>
                <c:pt idx="6684">
                  <c:v>28.039000000000001</c:v>
                </c:pt>
                <c:pt idx="6685">
                  <c:v>27.628</c:v>
                </c:pt>
                <c:pt idx="6686">
                  <c:v>26.05</c:v>
                </c:pt>
                <c:pt idx="6687">
                  <c:v>25.606999999999999</c:v>
                </c:pt>
                <c:pt idx="6688">
                  <c:v>27.030999999999999</c:v>
                </c:pt>
                <c:pt idx="6689">
                  <c:v>27.742999999999999</c:v>
                </c:pt>
                <c:pt idx="6690">
                  <c:v>25.495999999999999</c:v>
                </c:pt>
                <c:pt idx="6691">
                  <c:v>26.919</c:v>
                </c:pt>
                <c:pt idx="6692">
                  <c:v>27.280999999999999</c:v>
                </c:pt>
                <c:pt idx="6693">
                  <c:v>27.759</c:v>
                </c:pt>
                <c:pt idx="6694">
                  <c:v>26.527999999999999</c:v>
                </c:pt>
                <c:pt idx="6695">
                  <c:v>26.460999999999999</c:v>
                </c:pt>
                <c:pt idx="6696">
                  <c:v>25.373000000000001</c:v>
                </c:pt>
                <c:pt idx="6697">
                  <c:v>26.352</c:v>
                </c:pt>
                <c:pt idx="6698">
                  <c:v>27.484000000000002</c:v>
                </c:pt>
                <c:pt idx="6699">
                  <c:v>26.541</c:v>
                </c:pt>
                <c:pt idx="6700">
                  <c:v>25.661000000000001</c:v>
                </c:pt>
                <c:pt idx="6701">
                  <c:v>26.196000000000002</c:v>
                </c:pt>
                <c:pt idx="6702">
                  <c:v>27.064</c:v>
                </c:pt>
                <c:pt idx="6703">
                  <c:v>26.344000000000001</c:v>
                </c:pt>
                <c:pt idx="6704">
                  <c:v>26.306000000000001</c:v>
                </c:pt>
                <c:pt idx="6705">
                  <c:v>26.236000000000001</c:v>
                </c:pt>
                <c:pt idx="6706">
                  <c:v>25.038</c:v>
                </c:pt>
                <c:pt idx="6707">
                  <c:v>26.506</c:v>
                </c:pt>
                <c:pt idx="6708">
                  <c:v>27.265000000000001</c:v>
                </c:pt>
                <c:pt idx="6709">
                  <c:v>25.838000000000001</c:v>
                </c:pt>
                <c:pt idx="6710">
                  <c:v>25.466000000000001</c:v>
                </c:pt>
                <c:pt idx="6711">
                  <c:v>26.332999999999998</c:v>
                </c:pt>
                <c:pt idx="6712">
                  <c:v>26.69</c:v>
                </c:pt>
                <c:pt idx="6713">
                  <c:v>26.678999999999998</c:v>
                </c:pt>
                <c:pt idx="6714">
                  <c:v>26.686</c:v>
                </c:pt>
                <c:pt idx="6715">
                  <c:v>26.183</c:v>
                </c:pt>
                <c:pt idx="6716">
                  <c:v>27.074000000000002</c:v>
                </c:pt>
                <c:pt idx="6717">
                  <c:v>27.774999999999999</c:v>
                </c:pt>
                <c:pt idx="6718">
                  <c:v>27.178999999999998</c:v>
                </c:pt>
                <c:pt idx="6719">
                  <c:v>25.678000000000001</c:v>
                </c:pt>
                <c:pt idx="6720">
                  <c:v>26.196000000000002</c:v>
                </c:pt>
                <c:pt idx="6721">
                  <c:v>26.791</c:v>
                </c:pt>
                <c:pt idx="6722">
                  <c:v>27.096</c:v>
                </c:pt>
                <c:pt idx="6723">
                  <c:v>27.675999999999998</c:v>
                </c:pt>
                <c:pt idx="6724">
                  <c:v>26.914999999999999</c:v>
                </c:pt>
                <c:pt idx="6725">
                  <c:v>26.32</c:v>
                </c:pt>
                <c:pt idx="6726">
                  <c:v>26.414999999999999</c:v>
                </c:pt>
                <c:pt idx="6727">
                  <c:v>26.526</c:v>
                </c:pt>
                <c:pt idx="6728">
                  <c:v>26.669</c:v>
                </c:pt>
                <c:pt idx="6729">
                  <c:v>26.75</c:v>
                </c:pt>
                <c:pt idx="6730">
                  <c:v>26.047000000000001</c:v>
                </c:pt>
                <c:pt idx="6731">
                  <c:v>26.728999999999999</c:v>
                </c:pt>
                <c:pt idx="6732">
                  <c:v>26.86</c:v>
                </c:pt>
                <c:pt idx="6733">
                  <c:v>26.24</c:v>
                </c:pt>
                <c:pt idx="6734">
                  <c:v>26.614000000000001</c:v>
                </c:pt>
                <c:pt idx="6735">
                  <c:v>26.41</c:v>
                </c:pt>
                <c:pt idx="6736">
                  <c:v>25.658000000000001</c:v>
                </c:pt>
                <c:pt idx="6737">
                  <c:v>26.27</c:v>
                </c:pt>
                <c:pt idx="6738">
                  <c:v>27.372</c:v>
                </c:pt>
                <c:pt idx="6739">
                  <c:v>25.61</c:v>
                </c:pt>
                <c:pt idx="6740">
                  <c:v>25.617000000000001</c:v>
                </c:pt>
                <c:pt idx="6741">
                  <c:v>26.884</c:v>
                </c:pt>
                <c:pt idx="6742">
                  <c:v>24.707000000000001</c:v>
                </c:pt>
                <c:pt idx="6743">
                  <c:v>26.274999999999999</c:v>
                </c:pt>
                <c:pt idx="6744">
                  <c:v>26.545999999999999</c:v>
                </c:pt>
                <c:pt idx="6745">
                  <c:v>26.475999999999999</c:v>
                </c:pt>
                <c:pt idx="6746">
                  <c:v>27.068000000000001</c:v>
                </c:pt>
                <c:pt idx="6747">
                  <c:v>27.126000000000001</c:v>
                </c:pt>
                <c:pt idx="6748">
                  <c:v>26.709</c:v>
                </c:pt>
                <c:pt idx="6749">
                  <c:v>26.056999999999999</c:v>
                </c:pt>
                <c:pt idx="6750">
                  <c:v>26.488</c:v>
                </c:pt>
                <c:pt idx="6751">
                  <c:v>27.009</c:v>
                </c:pt>
                <c:pt idx="6752">
                  <c:v>27.863</c:v>
                </c:pt>
                <c:pt idx="6753">
                  <c:v>27.41</c:v>
                </c:pt>
                <c:pt idx="6754">
                  <c:v>27.181999999999999</c:v>
                </c:pt>
                <c:pt idx="6755">
                  <c:v>25.86</c:v>
                </c:pt>
                <c:pt idx="6756">
                  <c:v>25.027999999999999</c:v>
                </c:pt>
                <c:pt idx="6757">
                  <c:v>26.648</c:v>
                </c:pt>
                <c:pt idx="6758">
                  <c:v>27.754000000000001</c:v>
                </c:pt>
                <c:pt idx="6759">
                  <c:v>27.791</c:v>
                </c:pt>
                <c:pt idx="6760">
                  <c:v>25.888000000000002</c:v>
                </c:pt>
                <c:pt idx="6761">
                  <c:v>26.135000000000002</c:v>
                </c:pt>
                <c:pt idx="6762">
                  <c:v>26.308</c:v>
                </c:pt>
                <c:pt idx="6763">
                  <c:v>27.492000000000001</c:v>
                </c:pt>
                <c:pt idx="6764">
                  <c:v>27.363</c:v>
                </c:pt>
                <c:pt idx="6765">
                  <c:v>27.509</c:v>
                </c:pt>
                <c:pt idx="6766">
                  <c:v>26.39</c:v>
                </c:pt>
                <c:pt idx="6767">
                  <c:v>27.439</c:v>
                </c:pt>
                <c:pt idx="6768">
                  <c:v>27.995000000000001</c:v>
                </c:pt>
                <c:pt idx="6769">
                  <c:v>27.698</c:v>
                </c:pt>
                <c:pt idx="6770">
                  <c:v>28.045000000000002</c:v>
                </c:pt>
                <c:pt idx="6771">
                  <c:v>26.687000000000001</c:v>
                </c:pt>
                <c:pt idx="6772">
                  <c:v>27.321999999999999</c:v>
                </c:pt>
                <c:pt idx="6773">
                  <c:v>26.798999999999999</c:v>
                </c:pt>
                <c:pt idx="6774">
                  <c:v>25.963000000000001</c:v>
                </c:pt>
                <c:pt idx="6775">
                  <c:v>26.396000000000001</c:v>
                </c:pt>
                <c:pt idx="6776">
                  <c:v>26.573</c:v>
                </c:pt>
                <c:pt idx="6777">
                  <c:v>26.864999999999998</c:v>
                </c:pt>
                <c:pt idx="6778">
                  <c:v>27.19</c:v>
                </c:pt>
                <c:pt idx="6779">
                  <c:v>26.919</c:v>
                </c:pt>
                <c:pt idx="6780">
                  <c:v>27.117999999999999</c:v>
                </c:pt>
                <c:pt idx="6781">
                  <c:v>27.457000000000001</c:v>
                </c:pt>
                <c:pt idx="6782">
                  <c:v>27.515000000000001</c:v>
                </c:pt>
                <c:pt idx="6783">
                  <c:v>26.981000000000002</c:v>
                </c:pt>
                <c:pt idx="6784">
                  <c:v>26.18</c:v>
                </c:pt>
                <c:pt idx="6785">
                  <c:v>25.805</c:v>
                </c:pt>
                <c:pt idx="6786">
                  <c:v>26.312000000000001</c:v>
                </c:pt>
                <c:pt idx="6787">
                  <c:v>24.690999999999999</c:v>
                </c:pt>
                <c:pt idx="6788">
                  <c:v>24.48</c:v>
                </c:pt>
                <c:pt idx="6789">
                  <c:v>26.254000000000001</c:v>
                </c:pt>
                <c:pt idx="6790">
                  <c:v>26.794</c:v>
                </c:pt>
                <c:pt idx="6791">
                  <c:v>26.338999999999999</c:v>
                </c:pt>
                <c:pt idx="6792">
                  <c:v>25.712</c:v>
                </c:pt>
                <c:pt idx="6793">
                  <c:v>26.247</c:v>
                </c:pt>
                <c:pt idx="6794">
                  <c:v>25.632000000000001</c:v>
                </c:pt>
                <c:pt idx="6795">
                  <c:v>26.975000000000001</c:v>
                </c:pt>
                <c:pt idx="6796">
                  <c:v>27.291</c:v>
                </c:pt>
                <c:pt idx="6797">
                  <c:v>27.760999999999999</c:v>
                </c:pt>
                <c:pt idx="6798">
                  <c:v>27.154</c:v>
                </c:pt>
                <c:pt idx="6799">
                  <c:v>26.064</c:v>
                </c:pt>
                <c:pt idx="6800">
                  <c:v>26.782</c:v>
                </c:pt>
                <c:pt idx="6801">
                  <c:v>26.196999999999999</c:v>
                </c:pt>
                <c:pt idx="6802">
                  <c:v>26.690999999999999</c:v>
                </c:pt>
                <c:pt idx="6803">
                  <c:v>26.815999999999999</c:v>
                </c:pt>
                <c:pt idx="6804">
                  <c:v>25.334</c:v>
                </c:pt>
                <c:pt idx="6805">
                  <c:v>25.222000000000001</c:v>
                </c:pt>
                <c:pt idx="6806">
                  <c:v>25.786000000000001</c:v>
                </c:pt>
                <c:pt idx="6807">
                  <c:v>27.263000000000002</c:v>
                </c:pt>
                <c:pt idx="6808">
                  <c:v>28.347999999999999</c:v>
                </c:pt>
                <c:pt idx="6809">
                  <c:v>27.597000000000001</c:v>
                </c:pt>
                <c:pt idx="6810">
                  <c:v>27.992999999999999</c:v>
                </c:pt>
                <c:pt idx="6811">
                  <c:v>26.992000000000001</c:v>
                </c:pt>
                <c:pt idx="6812">
                  <c:v>27.242999999999999</c:v>
                </c:pt>
                <c:pt idx="6813">
                  <c:v>27.576000000000001</c:v>
                </c:pt>
                <c:pt idx="6814">
                  <c:v>27.978000000000002</c:v>
                </c:pt>
                <c:pt idx="6815">
                  <c:v>27.943000000000001</c:v>
                </c:pt>
                <c:pt idx="6816">
                  <c:v>27.960999999999999</c:v>
                </c:pt>
                <c:pt idx="6817">
                  <c:v>28.003</c:v>
                </c:pt>
                <c:pt idx="6818">
                  <c:v>27.352</c:v>
                </c:pt>
                <c:pt idx="6819">
                  <c:v>27.21</c:v>
                </c:pt>
                <c:pt idx="6820">
                  <c:v>27.393000000000001</c:v>
                </c:pt>
                <c:pt idx="6821">
                  <c:v>28.145</c:v>
                </c:pt>
                <c:pt idx="6822">
                  <c:v>28.241</c:v>
                </c:pt>
                <c:pt idx="6823">
                  <c:v>28.108000000000001</c:v>
                </c:pt>
                <c:pt idx="6824">
                  <c:v>28.102</c:v>
                </c:pt>
                <c:pt idx="6825">
                  <c:v>28.096</c:v>
                </c:pt>
                <c:pt idx="6826">
                  <c:v>27.84</c:v>
                </c:pt>
                <c:pt idx="6827">
                  <c:v>27.882999999999999</c:v>
                </c:pt>
                <c:pt idx="6828">
                  <c:v>26.148</c:v>
                </c:pt>
                <c:pt idx="6829">
                  <c:v>27.068999999999999</c:v>
                </c:pt>
                <c:pt idx="6830">
                  <c:v>25.876999999999999</c:v>
                </c:pt>
                <c:pt idx="6831">
                  <c:v>25.614000000000001</c:v>
                </c:pt>
                <c:pt idx="6832">
                  <c:v>25.475000000000001</c:v>
                </c:pt>
                <c:pt idx="6833">
                  <c:v>26.135000000000002</c:v>
                </c:pt>
                <c:pt idx="6834">
                  <c:v>25.917000000000002</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pt idx="6469">
                  <c:v>24.67</c:v>
                </c:pt>
                <c:pt idx="6470">
                  <c:v>25.56</c:v>
                </c:pt>
                <c:pt idx="6471">
                  <c:v>23.47</c:v>
                </c:pt>
                <c:pt idx="6472">
                  <c:v>23.59</c:v>
                </c:pt>
                <c:pt idx="6473">
                  <c:v>25.78</c:v>
                </c:pt>
                <c:pt idx="6474">
                  <c:v>25.68</c:v>
                </c:pt>
                <c:pt idx="6475">
                  <c:v>26.97</c:v>
                </c:pt>
                <c:pt idx="6476">
                  <c:v>26.49</c:v>
                </c:pt>
                <c:pt idx="6477">
                  <c:v>27.22</c:v>
                </c:pt>
                <c:pt idx="6478">
                  <c:v>26.82</c:v>
                </c:pt>
                <c:pt idx="6479">
                  <c:v>26.42</c:v>
                </c:pt>
                <c:pt idx="6480">
                  <c:v>27.39</c:v>
                </c:pt>
                <c:pt idx="6481">
                  <c:v>27.08</c:v>
                </c:pt>
                <c:pt idx="6482">
                  <c:v>26.27</c:v>
                </c:pt>
                <c:pt idx="6483">
                  <c:v>25.61</c:v>
                </c:pt>
                <c:pt idx="6484">
                  <c:v>26.61</c:v>
                </c:pt>
                <c:pt idx="6485">
                  <c:v>26.7</c:v>
                </c:pt>
                <c:pt idx="6486">
                  <c:v>26.14</c:v>
                </c:pt>
                <c:pt idx="6487">
                  <c:v>26.61</c:v>
                </c:pt>
                <c:pt idx="6488">
                  <c:v>25.63</c:v>
                </c:pt>
                <c:pt idx="6489">
                  <c:v>26.44</c:v>
                </c:pt>
                <c:pt idx="6490">
                  <c:v>24.05</c:v>
                </c:pt>
                <c:pt idx="6491">
                  <c:v>24.04</c:v>
                </c:pt>
                <c:pt idx="6492">
                  <c:v>26.18</c:v>
                </c:pt>
                <c:pt idx="6493">
                  <c:v>26.14</c:v>
                </c:pt>
                <c:pt idx="6494">
                  <c:v>25.76</c:v>
                </c:pt>
                <c:pt idx="6495">
                  <c:v>23.99</c:v>
                </c:pt>
                <c:pt idx="6496">
                  <c:v>22.56</c:v>
                </c:pt>
                <c:pt idx="6497">
                  <c:v>23.92</c:v>
                </c:pt>
                <c:pt idx="6498">
                  <c:v>23.69</c:v>
                </c:pt>
                <c:pt idx="6499">
                  <c:v>26.58</c:v>
                </c:pt>
                <c:pt idx="6500">
                  <c:v>25.56</c:v>
                </c:pt>
                <c:pt idx="6501">
                  <c:v>27.03</c:v>
                </c:pt>
                <c:pt idx="6502">
                  <c:v>26.3</c:v>
                </c:pt>
                <c:pt idx="6503">
                  <c:v>26.9</c:v>
                </c:pt>
                <c:pt idx="6504">
                  <c:v>26.84</c:v>
                </c:pt>
                <c:pt idx="6505">
                  <c:v>26.52</c:v>
                </c:pt>
                <c:pt idx="6506">
                  <c:v>23.51</c:v>
                </c:pt>
                <c:pt idx="6507">
                  <c:v>26.93</c:v>
                </c:pt>
                <c:pt idx="6508">
                  <c:v>26.27</c:v>
                </c:pt>
                <c:pt idx="6509">
                  <c:v>26.82</c:v>
                </c:pt>
                <c:pt idx="6510">
                  <c:v>26.96</c:v>
                </c:pt>
                <c:pt idx="6511">
                  <c:v>26.75</c:v>
                </c:pt>
                <c:pt idx="6512">
                  <c:v>25.82</c:v>
                </c:pt>
                <c:pt idx="6513">
                  <c:v>26.61</c:v>
                </c:pt>
                <c:pt idx="6514">
                  <c:v>25.57</c:v>
                </c:pt>
                <c:pt idx="6515">
                  <c:v>25.96</c:v>
                </c:pt>
                <c:pt idx="6516">
                  <c:v>25.44</c:v>
                </c:pt>
                <c:pt idx="6517">
                  <c:v>25.72</c:v>
                </c:pt>
                <c:pt idx="6518">
                  <c:v>26.66</c:v>
                </c:pt>
                <c:pt idx="6519">
                  <c:v>25.69</c:v>
                </c:pt>
                <c:pt idx="6520">
                  <c:v>24.72</c:v>
                </c:pt>
                <c:pt idx="6521">
                  <c:v>26.33</c:v>
                </c:pt>
                <c:pt idx="6522">
                  <c:v>26.27</c:v>
                </c:pt>
                <c:pt idx="6523">
                  <c:v>25.18</c:v>
                </c:pt>
                <c:pt idx="6524">
                  <c:v>21.79</c:v>
                </c:pt>
                <c:pt idx="6525">
                  <c:v>22.55</c:v>
                </c:pt>
                <c:pt idx="6526">
                  <c:v>23.5</c:v>
                </c:pt>
                <c:pt idx="6527">
                  <c:v>25.33</c:v>
                </c:pt>
                <c:pt idx="6528">
                  <c:v>26.89</c:v>
                </c:pt>
                <c:pt idx="6529">
                  <c:v>26.32</c:v>
                </c:pt>
                <c:pt idx="6530">
                  <c:v>24.79</c:v>
                </c:pt>
                <c:pt idx="6531">
                  <c:v>26.8</c:v>
                </c:pt>
                <c:pt idx="6532">
                  <c:v>26.84</c:v>
                </c:pt>
                <c:pt idx="6533">
                  <c:v>26.74</c:v>
                </c:pt>
                <c:pt idx="6534">
                  <c:v>26.97</c:v>
                </c:pt>
                <c:pt idx="6535">
                  <c:v>25.77</c:v>
                </c:pt>
                <c:pt idx="6536">
                  <c:v>24.77</c:v>
                </c:pt>
                <c:pt idx="6537">
                  <c:v>26.93</c:v>
                </c:pt>
                <c:pt idx="6538">
                  <c:v>26.4</c:v>
                </c:pt>
                <c:pt idx="6539">
                  <c:v>26.58</c:v>
                </c:pt>
                <c:pt idx="6540">
                  <c:v>25.5</c:v>
                </c:pt>
                <c:pt idx="6541">
                  <c:v>26.55</c:v>
                </c:pt>
                <c:pt idx="6542">
                  <c:v>25.84</c:v>
                </c:pt>
                <c:pt idx="6543">
                  <c:v>25.99</c:v>
                </c:pt>
                <c:pt idx="6544">
                  <c:v>25.34</c:v>
                </c:pt>
                <c:pt idx="6545">
                  <c:v>25.07</c:v>
                </c:pt>
                <c:pt idx="6546">
                  <c:v>25.95</c:v>
                </c:pt>
                <c:pt idx="6547">
                  <c:v>26.75</c:v>
                </c:pt>
                <c:pt idx="6548">
                  <c:v>26.89</c:v>
                </c:pt>
                <c:pt idx="6549">
                  <c:v>24.93</c:v>
                </c:pt>
                <c:pt idx="6550">
                  <c:v>26.8</c:v>
                </c:pt>
                <c:pt idx="6551">
                  <c:v>26.92</c:v>
                </c:pt>
                <c:pt idx="6552">
                  <c:v>26.96</c:v>
                </c:pt>
                <c:pt idx="6553">
                  <c:v>26.62</c:v>
                </c:pt>
                <c:pt idx="6554">
                  <c:v>26.82</c:v>
                </c:pt>
                <c:pt idx="6555">
                  <c:v>26.66</c:v>
                </c:pt>
                <c:pt idx="6556">
                  <c:v>26.96</c:v>
                </c:pt>
                <c:pt idx="6557">
                  <c:v>26.89</c:v>
                </c:pt>
                <c:pt idx="6558">
                  <c:v>27.1</c:v>
                </c:pt>
                <c:pt idx="6559">
                  <c:v>25.93</c:v>
                </c:pt>
                <c:pt idx="6560">
                  <c:v>24.45</c:v>
                </c:pt>
                <c:pt idx="6561">
                  <c:v>24.84</c:v>
                </c:pt>
                <c:pt idx="6562">
                  <c:v>24.92</c:v>
                </c:pt>
                <c:pt idx="6563">
                  <c:v>26.77</c:v>
                </c:pt>
                <c:pt idx="6564">
                  <c:v>26.54</c:v>
                </c:pt>
                <c:pt idx="6565">
                  <c:v>27.26</c:v>
                </c:pt>
                <c:pt idx="6566">
                  <c:v>26.48</c:v>
                </c:pt>
                <c:pt idx="6567">
                  <c:v>27.1</c:v>
                </c:pt>
                <c:pt idx="6568">
                  <c:v>26.92</c:v>
                </c:pt>
                <c:pt idx="6569">
                  <c:v>26.34</c:v>
                </c:pt>
                <c:pt idx="6570">
                  <c:v>27.16</c:v>
                </c:pt>
                <c:pt idx="6571">
                  <c:v>25.96</c:v>
                </c:pt>
                <c:pt idx="6572">
                  <c:v>24.81</c:v>
                </c:pt>
                <c:pt idx="6573">
                  <c:v>24.84</c:v>
                </c:pt>
                <c:pt idx="6574">
                  <c:v>24.26</c:v>
                </c:pt>
                <c:pt idx="6575">
                  <c:v>23.62</c:v>
                </c:pt>
                <c:pt idx="6576">
                  <c:v>26.86</c:v>
                </c:pt>
                <c:pt idx="6577">
                  <c:v>27.1</c:v>
                </c:pt>
                <c:pt idx="6578">
                  <c:v>27.15</c:v>
                </c:pt>
                <c:pt idx="6579">
                  <c:v>26.04</c:v>
                </c:pt>
                <c:pt idx="6580">
                  <c:v>23.95</c:v>
                </c:pt>
                <c:pt idx="6581">
                  <c:v>25.01</c:v>
                </c:pt>
                <c:pt idx="6582">
                  <c:v>25.78</c:v>
                </c:pt>
                <c:pt idx="6583">
                  <c:v>26.66</c:v>
                </c:pt>
                <c:pt idx="6584">
                  <c:v>27.26</c:v>
                </c:pt>
                <c:pt idx="6585">
                  <c:v>27.05</c:v>
                </c:pt>
                <c:pt idx="6586">
                  <c:v>27.16</c:v>
                </c:pt>
                <c:pt idx="6587">
                  <c:v>27.22</c:v>
                </c:pt>
                <c:pt idx="6588">
                  <c:v>26.23</c:v>
                </c:pt>
                <c:pt idx="6589">
                  <c:v>25.76</c:v>
                </c:pt>
                <c:pt idx="6590">
                  <c:v>25.54</c:v>
                </c:pt>
                <c:pt idx="6591">
                  <c:v>27.53</c:v>
                </c:pt>
                <c:pt idx="6592">
                  <c:v>27.76</c:v>
                </c:pt>
                <c:pt idx="6593">
                  <c:v>26.76</c:v>
                </c:pt>
                <c:pt idx="6594">
                  <c:v>26.99</c:v>
                </c:pt>
                <c:pt idx="6595">
                  <c:v>27.38</c:v>
                </c:pt>
                <c:pt idx="6596">
                  <c:v>27.64</c:v>
                </c:pt>
                <c:pt idx="6597">
                  <c:v>27.48</c:v>
                </c:pt>
                <c:pt idx="6598">
                  <c:v>27.03</c:v>
                </c:pt>
                <c:pt idx="6599">
                  <c:v>26.71</c:v>
                </c:pt>
                <c:pt idx="6600">
                  <c:v>27.75</c:v>
                </c:pt>
                <c:pt idx="6601">
                  <c:v>27.72</c:v>
                </c:pt>
                <c:pt idx="6602">
                  <c:v>27.15</c:v>
                </c:pt>
                <c:pt idx="6603">
                  <c:v>25.88</c:v>
                </c:pt>
                <c:pt idx="6604">
                  <c:v>25.8</c:v>
                </c:pt>
                <c:pt idx="6605">
                  <c:v>25.54</c:v>
                </c:pt>
                <c:pt idx="6606">
                  <c:v>25.6</c:v>
                </c:pt>
                <c:pt idx="6607">
                  <c:v>25.92</c:v>
                </c:pt>
                <c:pt idx="6608">
                  <c:v>23.86</c:v>
                </c:pt>
                <c:pt idx="6609">
                  <c:v>23.41</c:v>
                </c:pt>
                <c:pt idx="6610">
                  <c:v>24.42</c:v>
                </c:pt>
                <c:pt idx="6611">
                  <c:v>24.04</c:v>
                </c:pt>
                <c:pt idx="6612">
                  <c:v>23.76</c:v>
                </c:pt>
                <c:pt idx="6613">
                  <c:v>26.22</c:v>
                </c:pt>
                <c:pt idx="6614">
                  <c:v>25.63</c:v>
                </c:pt>
                <c:pt idx="6615">
                  <c:v>26.24</c:v>
                </c:pt>
                <c:pt idx="6616">
                  <c:v>23.5</c:v>
                </c:pt>
                <c:pt idx="6617">
                  <c:v>23.84</c:v>
                </c:pt>
                <c:pt idx="6618">
                  <c:v>25.29</c:v>
                </c:pt>
                <c:pt idx="6619">
                  <c:v>23.64</c:v>
                </c:pt>
                <c:pt idx="6620">
                  <c:v>24</c:v>
                </c:pt>
                <c:pt idx="6621">
                  <c:v>24.59</c:v>
                </c:pt>
                <c:pt idx="6622">
                  <c:v>24.49</c:v>
                </c:pt>
                <c:pt idx="6623">
                  <c:v>24.4</c:v>
                </c:pt>
                <c:pt idx="6624">
                  <c:v>25.67</c:v>
                </c:pt>
                <c:pt idx="6625">
                  <c:v>25.31</c:v>
                </c:pt>
                <c:pt idx="6626">
                  <c:v>25.51</c:v>
                </c:pt>
                <c:pt idx="6627">
                  <c:v>25.09</c:v>
                </c:pt>
                <c:pt idx="6628">
                  <c:v>25.69</c:v>
                </c:pt>
                <c:pt idx="6629">
                  <c:v>24.88</c:v>
                </c:pt>
                <c:pt idx="6630">
                  <c:v>24.54</c:v>
                </c:pt>
                <c:pt idx="6631">
                  <c:v>23.08</c:v>
                </c:pt>
                <c:pt idx="6632">
                  <c:v>23.16</c:v>
                </c:pt>
                <c:pt idx="6633">
                  <c:v>23.46</c:v>
                </c:pt>
                <c:pt idx="6634">
                  <c:v>24.16</c:v>
                </c:pt>
                <c:pt idx="6635">
                  <c:v>22.89</c:v>
                </c:pt>
                <c:pt idx="6636">
                  <c:v>24.46</c:v>
                </c:pt>
                <c:pt idx="6637">
                  <c:v>25.27</c:v>
                </c:pt>
                <c:pt idx="6638">
                  <c:v>24.6</c:v>
                </c:pt>
                <c:pt idx="6639">
                  <c:v>25.09</c:v>
                </c:pt>
                <c:pt idx="6640">
                  <c:v>25.47</c:v>
                </c:pt>
                <c:pt idx="6641">
                  <c:v>25.66</c:v>
                </c:pt>
                <c:pt idx="6642">
                  <c:v>24.81</c:v>
                </c:pt>
                <c:pt idx="6643">
                  <c:v>24.39</c:v>
                </c:pt>
                <c:pt idx="6644">
                  <c:v>24.7</c:v>
                </c:pt>
                <c:pt idx="6645">
                  <c:v>26.34</c:v>
                </c:pt>
                <c:pt idx="6646">
                  <c:v>23.68</c:v>
                </c:pt>
                <c:pt idx="6647">
                  <c:v>24.47</c:v>
                </c:pt>
                <c:pt idx="6648">
                  <c:v>24</c:v>
                </c:pt>
                <c:pt idx="6649">
                  <c:v>24.74</c:v>
                </c:pt>
                <c:pt idx="6650">
                  <c:v>24.15</c:v>
                </c:pt>
                <c:pt idx="6651">
                  <c:v>23.87</c:v>
                </c:pt>
                <c:pt idx="6652">
                  <c:v>24.31</c:v>
                </c:pt>
                <c:pt idx="6653">
                  <c:v>24.51</c:v>
                </c:pt>
                <c:pt idx="6654">
                  <c:v>23.63</c:v>
                </c:pt>
                <c:pt idx="6655">
                  <c:v>23.61</c:v>
                </c:pt>
                <c:pt idx="6656">
                  <c:v>24.35</c:v>
                </c:pt>
                <c:pt idx="6657">
                  <c:v>24.95</c:v>
                </c:pt>
                <c:pt idx="6658">
                  <c:v>24.32</c:v>
                </c:pt>
                <c:pt idx="6659">
                  <c:v>24.38</c:v>
                </c:pt>
                <c:pt idx="6660">
                  <c:v>24.7</c:v>
                </c:pt>
                <c:pt idx="6661">
                  <c:v>24.61</c:v>
                </c:pt>
                <c:pt idx="6662">
                  <c:v>24.55</c:v>
                </c:pt>
                <c:pt idx="6663">
                  <c:v>23.89</c:v>
                </c:pt>
                <c:pt idx="6664">
                  <c:v>23.01</c:v>
                </c:pt>
                <c:pt idx="6665">
                  <c:v>23.24</c:v>
                </c:pt>
                <c:pt idx="6666">
                  <c:v>28.06</c:v>
                </c:pt>
                <c:pt idx="6667">
                  <c:v>26.42</c:v>
                </c:pt>
                <c:pt idx="6668">
                  <c:v>26.18</c:v>
                </c:pt>
                <c:pt idx="6669">
                  <c:v>27.49</c:v>
                </c:pt>
                <c:pt idx="6670">
                  <c:v>23.61</c:v>
                </c:pt>
                <c:pt idx="6671">
                  <c:v>24.17</c:v>
                </c:pt>
                <c:pt idx="6672">
                  <c:v>24.54</c:v>
                </c:pt>
                <c:pt idx="6673">
                  <c:v>23.94</c:v>
                </c:pt>
                <c:pt idx="6674">
                  <c:v>24.77</c:v>
                </c:pt>
                <c:pt idx="6675">
                  <c:v>24.17</c:v>
                </c:pt>
                <c:pt idx="6676">
                  <c:v>23.91</c:v>
                </c:pt>
                <c:pt idx="6677">
                  <c:v>24.92</c:v>
                </c:pt>
                <c:pt idx="6678">
                  <c:v>24.6</c:v>
                </c:pt>
                <c:pt idx="6679">
                  <c:v>25.6</c:v>
                </c:pt>
                <c:pt idx="6680">
                  <c:v>27.05</c:v>
                </c:pt>
                <c:pt idx="6681">
                  <c:v>27.8</c:v>
                </c:pt>
                <c:pt idx="6682">
                  <c:v>25.76</c:v>
                </c:pt>
                <c:pt idx="6683">
                  <c:v>25.99</c:v>
                </c:pt>
                <c:pt idx="6684">
                  <c:v>25.99</c:v>
                </c:pt>
                <c:pt idx="6685">
                  <c:v>24.85</c:v>
                </c:pt>
                <c:pt idx="6686">
                  <c:v>23.53</c:v>
                </c:pt>
                <c:pt idx="6687">
                  <c:v>23.72</c:v>
                </c:pt>
                <c:pt idx="6688">
                  <c:v>24.03</c:v>
                </c:pt>
                <c:pt idx="6689">
                  <c:v>21.84</c:v>
                </c:pt>
                <c:pt idx="6690">
                  <c:v>21.94</c:v>
                </c:pt>
                <c:pt idx="6691">
                  <c:v>24.64</c:v>
                </c:pt>
                <c:pt idx="6692">
                  <c:v>25.66</c:v>
                </c:pt>
                <c:pt idx="6693">
                  <c:v>25.93</c:v>
                </c:pt>
                <c:pt idx="6694">
                  <c:v>22.85</c:v>
                </c:pt>
                <c:pt idx="6695">
                  <c:v>23.77</c:v>
                </c:pt>
                <c:pt idx="6696">
                  <c:v>24.33</c:v>
                </c:pt>
                <c:pt idx="6697">
                  <c:v>24.01</c:v>
                </c:pt>
                <c:pt idx="6698">
                  <c:v>24.86</c:v>
                </c:pt>
                <c:pt idx="6699">
                  <c:v>24.93</c:v>
                </c:pt>
                <c:pt idx="6700">
                  <c:v>24.64</c:v>
                </c:pt>
                <c:pt idx="6701">
                  <c:v>23.55</c:v>
                </c:pt>
                <c:pt idx="6702">
                  <c:v>24.88</c:v>
                </c:pt>
                <c:pt idx="6703">
                  <c:v>24.52</c:v>
                </c:pt>
                <c:pt idx="6704">
                  <c:v>23.89</c:v>
                </c:pt>
                <c:pt idx="6705">
                  <c:v>24.02</c:v>
                </c:pt>
                <c:pt idx="6706">
                  <c:v>23.91</c:v>
                </c:pt>
                <c:pt idx="6707">
                  <c:v>23.36</c:v>
                </c:pt>
                <c:pt idx="6708">
                  <c:v>22.94</c:v>
                </c:pt>
                <c:pt idx="6709">
                  <c:v>23.29</c:v>
                </c:pt>
                <c:pt idx="6710">
                  <c:v>22.8</c:v>
                </c:pt>
                <c:pt idx="6711">
                  <c:v>23.78</c:v>
                </c:pt>
                <c:pt idx="6712">
                  <c:v>24</c:v>
                </c:pt>
                <c:pt idx="6713">
                  <c:v>23.81</c:v>
                </c:pt>
                <c:pt idx="6714">
                  <c:v>24.16</c:v>
                </c:pt>
                <c:pt idx="6715">
                  <c:v>23.23</c:v>
                </c:pt>
                <c:pt idx="6716">
                  <c:v>23.59</c:v>
                </c:pt>
                <c:pt idx="6717">
                  <c:v>24.92</c:v>
                </c:pt>
                <c:pt idx="6718">
                  <c:v>25.26</c:v>
                </c:pt>
                <c:pt idx="6719">
                  <c:v>24.33</c:v>
                </c:pt>
                <c:pt idx="6720">
                  <c:v>23.9</c:v>
                </c:pt>
                <c:pt idx="6721">
                  <c:v>24.48</c:v>
                </c:pt>
                <c:pt idx="6722">
                  <c:v>23.86</c:v>
                </c:pt>
                <c:pt idx="6723">
                  <c:v>24.79</c:v>
                </c:pt>
                <c:pt idx="6724">
                  <c:v>25.18</c:v>
                </c:pt>
                <c:pt idx="6725">
                  <c:v>23.59</c:v>
                </c:pt>
                <c:pt idx="6726">
                  <c:v>24.72</c:v>
                </c:pt>
                <c:pt idx="6727">
                  <c:v>24.54</c:v>
                </c:pt>
                <c:pt idx="6728">
                  <c:v>23.82</c:v>
                </c:pt>
                <c:pt idx="6729">
                  <c:v>24.23</c:v>
                </c:pt>
                <c:pt idx="6730">
                  <c:v>23.01</c:v>
                </c:pt>
                <c:pt idx="6731">
                  <c:v>24.13</c:v>
                </c:pt>
                <c:pt idx="6732">
                  <c:v>23.72</c:v>
                </c:pt>
                <c:pt idx="6733">
                  <c:v>23.89</c:v>
                </c:pt>
                <c:pt idx="6734">
                  <c:v>24.91</c:v>
                </c:pt>
                <c:pt idx="6735">
                  <c:v>22.99</c:v>
                </c:pt>
                <c:pt idx="6736">
                  <c:v>24.06</c:v>
                </c:pt>
                <c:pt idx="6737">
                  <c:v>24</c:v>
                </c:pt>
                <c:pt idx="6738">
                  <c:v>23.72</c:v>
                </c:pt>
                <c:pt idx="6739">
                  <c:v>23.96</c:v>
                </c:pt>
                <c:pt idx="6740">
                  <c:v>23.34</c:v>
                </c:pt>
                <c:pt idx="6741">
                  <c:v>24.36</c:v>
                </c:pt>
                <c:pt idx="6742">
                  <c:v>23.21</c:v>
                </c:pt>
                <c:pt idx="6743">
                  <c:v>23.27</c:v>
                </c:pt>
                <c:pt idx="6744">
                  <c:v>23.88</c:v>
                </c:pt>
                <c:pt idx="6745">
                  <c:v>23.95</c:v>
                </c:pt>
                <c:pt idx="6746">
                  <c:v>24.6</c:v>
                </c:pt>
                <c:pt idx="6747">
                  <c:v>25.01</c:v>
                </c:pt>
                <c:pt idx="6748">
                  <c:v>24.5</c:v>
                </c:pt>
                <c:pt idx="6749">
                  <c:v>24.55</c:v>
                </c:pt>
                <c:pt idx="6750">
                  <c:v>25</c:v>
                </c:pt>
                <c:pt idx="6751">
                  <c:v>24.16</c:v>
                </c:pt>
                <c:pt idx="6752">
                  <c:v>23.85</c:v>
                </c:pt>
                <c:pt idx="6753">
                  <c:v>25.61</c:v>
                </c:pt>
                <c:pt idx="6754">
                  <c:v>25.2</c:v>
                </c:pt>
                <c:pt idx="6755">
                  <c:v>23.79</c:v>
                </c:pt>
                <c:pt idx="6756">
                  <c:v>23.52</c:v>
                </c:pt>
                <c:pt idx="6757">
                  <c:v>23.55</c:v>
                </c:pt>
                <c:pt idx="6758">
                  <c:v>24.53</c:v>
                </c:pt>
                <c:pt idx="6759">
                  <c:v>25.41</c:v>
                </c:pt>
                <c:pt idx="6760">
                  <c:v>24.26</c:v>
                </c:pt>
                <c:pt idx="6761">
                  <c:v>24.06</c:v>
                </c:pt>
                <c:pt idx="6762">
                  <c:v>23.67</c:v>
                </c:pt>
                <c:pt idx="6763">
                  <c:v>24.43</c:v>
                </c:pt>
                <c:pt idx="6764">
                  <c:v>25</c:v>
                </c:pt>
                <c:pt idx="6765">
                  <c:v>25.44</c:v>
                </c:pt>
                <c:pt idx="6766">
                  <c:v>23.88</c:v>
                </c:pt>
                <c:pt idx="6767">
                  <c:v>25.07</c:v>
                </c:pt>
                <c:pt idx="6768">
                  <c:v>25.14</c:v>
                </c:pt>
                <c:pt idx="6769">
                  <c:v>24.7</c:v>
                </c:pt>
                <c:pt idx="6770">
                  <c:v>25.07</c:v>
                </c:pt>
                <c:pt idx="6771">
                  <c:v>23.99</c:v>
                </c:pt>
                <c:pt idx="6772">
                  <c:v>24.06</c:v>
                </c:pt>
                <c:pt idx="6773">
                  <c:v>24.73</c:v>
                </c:pt>
                <c:pt idx="6774">
                  <c:v>24.5</c:v>
                </c:pt>
                <c:pt idx="6775">
                  <c:v>24.46</c:v>
                </c:pt>
                <c:pt idx="6776">
                  <c:v>25.09</c:v>
                </c:pt>
                <c:pt idx="6777">
                  <c:v>25.64</c:v>
                </c:pt>
                <c:pt idx="6778">
                  <c:v>25.2</c:v>
                </c:pt>
                <c:pt idx="6779">
                  <c:v>24.23</c:v>
                </c:pt>
                <c:pt idx="6780">
                  <c:v>23.15</c:v>
                </c:pt>
                <c:pt idx="6781">
                  <c:v>23.92</c:v>
                </c:pt>
                <c:pt idx="6782">
                  <c:v>25.41</c:v>
                </c:pt>
                <c:pt idx="6783">
                  <c:v>24.8</c:v>
                </c:pt>
                <c:pt idx="6784">
                  <c:v>24.36</c:v>
                </c:pt>
                <c:pt idx="6785">
                  <c:v>23.62</c:v>
                </c:pt>
                <c:pt idx="6786">
                  <c:v>24.12</c:v>
                </c:pt>
                <c:pt idx="6787">
                  <c:v>22.52</c:v>
                </c:pt>
                <c:pt idx="6788">
                  <c:v>23.85</c:v>
                </c:pt>
                <c:pt idx="6789">
                  <c:v>23.89</c:v>
                </c:pt>
                <c:pt idx="6790">
                  <c:v>25.47</c:v>
                </c:pt>
                <c:pt idx="6791">
                  <c:v>24.19</c:v>
                </c:pt>
                <c:pt idx="6792">
                  <c:v>23.31</c:v>
                </c:pt>
                <c:pt idx="6793">
                  <c:v>24.02</c:v>
                </c:pt>
                <c:pt idx="6794">
                  <c:v>24.06</c:v>
                </c:pt>
                <c:pt idx="6795">
                  <c:v>24.02</c:v>
                </c:pt>
                <c:pt idx="6796">
                  <c:v>24.23</c:v>
                </c:pt>
                <c:pt idx="6797">
                  <c:v>25.81</c:v>
                </c:pt>
                <c:pt idx="6798">
                  <c:v>25</c:v>
                </c:pt>
                <c:pt idx="6799">
                  <c:v>24.29</c:v>
                </c:pt>
                <c:pt idx="6800">
                  <c:v>24.5</c:v>
                </c:pt>
                <c:pt idx="6801">
                  <c:v>24.06</c:v>
                </c:pt>
                <c:pt idx="6802">
                  <c:v>24.7</c:v>
                </c:pt>
                <c:pt idx="6803">
                  <c:v>24.83</c:v>
                </c:pt>
                <c:pt idx="6804">
                  <c:v>23.69</c:v>
                </c:pt>
                <c:pt idx="6805">
                  <c:v>23.82</c:v>
                </c:pt>
                <c:pt idx="6806">
                  <c:v>23.85</c:v>
                </c:pt>
                <c:pt idx="6807">
                  <c:v>23.69</c:v>
                </c:pt>
                <c:pt idx="6808">
                  <c:v>27.68</c:v>
                </c:pt>
                <c:pt idx="6809">
                  <c:v>25.17</c:v>
                </c:pt>
                <c:pt idx="6810">
                  <c:v>26.57</c:v>
                </c:pt>
                <c:pt idx="6811">
                  <c:v>25.15</c:v>
                </c:pt>
                <c:pt idx="6812">
                  <c:v>24.92</c:v>
                </c:pt>
                <c:pt idx="6813">
                  <c:v>25.5</c:v>
                </c:pt>
                <c:pt idx="6814">
                  <c:v>26.77</c:v>
                </c:pt>
                <c:pt idx="6815">
                  <c:v>26.94</c:v>
                </c:pt>
                <c:pt idx="6816">
                  <c:v>26.84</c:v>
                </c:pt>
                <c:pt idx="6817">
                  <c:v>26.68</c:v>
                </c:pt>
                <c:pt idx="6818">
                  <c:v>25.37</c:v>
                </c:pt>
                <c:pt idx="6819">
                  <c:v>25.44</c:v>
                </c:pt>
                <c:pt idx="6820">
                  <c:v>25.54</c:v>
                </c:pt>
                <c:pt idx="6821">
                  <c:v>27.11</c:v>
                </c:pt>
                <c:pt idx="6822">
                  <c:v>27.04</c:v>
                </c:pt>
                <c:pt idx="6823">
                  <c:v>26.8</c:v>
                </c:pt>
                <c:pt idx="6824">
                  <c:v>27.52</c:v>
                </c:pt>
                <c:pt idx="6825">
                  <c:v>27.48</c:v>
                </c:pt>
                <c:pt idx="6826">
                  <c:v>26.26</c:v>
                </c:pt>
                <c:pt idx="6827">
                  <c:v>26.54</c:v>
                </c:pt>
                <c:pt idx="6828">
                  <c:v>23.35</c:v>
                </c:pt>
                <c:pt idx="6829">
                  <c:v>24.53</c:v>
                </c:pt>
                <c:pt idx="6830">
                  <c:v>23.15</c:v>
                </c:pt>
                <c:pt idx="6831">
                  <c:v>23.55</c:v>
                </c:pt>
                <c:pt idx="6832">
                  <c:v>22.84</c:v>
                </c:pt>
                <c:pt idx="6833">
                  <c:v>23.52</c:v>
                </c:pt>
                <c:pt idx="6834">
                  <c:v>22.71</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pt idx="6469">
                  <c:v>28.18</c:v>
                </c:pt>
                <c:pt idx="6470">
                  <c:v>28.79</c:v>
                </c:pt>
                <c:pt idx="6471">
                  <c:v>29.68</c:v>
                </c:pt>
                <c:pt idx="6472">
                  <c:v>29.28</c:v>
                </c:pt>
                <c:pt idx="6473">
                  <c:v>28.71</c:v>
                </c:pt>
                <c:pt idx="6474">
                  <c:v>28.38</c:v>
                </c:pt>
                <c:pt idx="6475">
                  <c:v>28.45</c:v>
                </c:pt>
                <c:pt idx="6476">
                  <c:v>28.57</c:v>
                </c:pt>
                <c:pt idx="6477">
                  <c:v>28.69</c:v>
                </c:pt>
                <c:pt idx="6478">
                  <c:v>28.62</c:v>
                </c:pt>
                <c:pt idx="6479">
                  <c:v>28.52</c:v>
                </c:pt>
                <c:pt idx="6480">
                  <c:v>28.37</c:v>
                </c:pt>
                <c:pt idx="6481">
                  <c:v>28.26</c:v>
                </c:pt>
                <c:pt idx="6482">
                  <c:v>28.1</c:v>
                </c:pt>
                <c:pt idx="6483">
                  <c:v>28.22</c:v>
                </c:pt>
                <c:pt idx="6484">
                  <c:v>28.18</c:v>
                </c:pt>
                <c:pt idx="6485">
                  <c:v>27.95</c:v>
                </c:pt>
                <c:pt idx="6486">
                  <c:v>27.79</c:v>
                </c:pt>
                <c:pt idx="6487">
                  <c:v>27.89</c:v>
                </c:pt>
                <c:pt idx="6488">
                  <c:v>27.95</c:v>
                </c:pt>
                <c:pt idx="6489">
                  <c:v>28.12</c:v>
                </c:pt>
                <c:pt idx="6490">
                  <c:v>27.57</c:v>
                </c:pt>
                <c:pt idx="6491">
                  <c:v>26.8</c:v>
                </c:pt>
                <c:pt idx="6492">
                  <c:v>27.48</c:v>
                </c:pt>
                <c:pt idx="6493">
                  <c:v>27.17</c:v>
                </c:pt>
                <c:pt idx="6494">
                  <c:v>28.12</c:v>
                </c:pt>
                <c:pt idx="6495">
                  <c:v>27.46</c:v>
                </c:pt>
                <c:pt idx="6496">
                  <c:v>28.26</c:v>
                </c:pt>
                <c:pt idx="6497">
                  <c:v>28.02</c:v>
                </c:pt>
                <c:pt idx="6498">
                  <c:v>27.86</c:v>
                </c:pt>
                <c:pt idx="6499">
                  <c:v>28.06</c:v>
                </c:pt>
                <c:pt idx="6500">
                  <c:v>28.47</c:v>
                </c:pt>
                <c:pt idx="6501">
                  <c:v>28.19</c:v>
                </c:pt>
                <c:pt idx="6502">
                  <c:v>28.02</c:v>
                </c:pt>
                <c:pt idx="6503">
                  <c:v>28.23</c:v>
                </c:pt>
                <c:pt idx="6504">
                  <c:v>27.97</c:v>
                </c:pt>
                <c:pt idx="6505">
                  <c:v>28.21</c:v>
                </c:pt>
                <c:pt idx="6506">
                  <c:v>29.06</c:v>
                </c:pt>
                <c:pt idx="6507">
                  <c:v>28.15</c:v>
                </c:pt>
                <c:pt idx="6508">
                  <c:v>27.99</c:v>
                </c:pt>
                <c:pt idx="6509">
                  <c:v>28.16</c:v>
                </c:pt>
                <c:pt idx="6510">
                  <c:v>28.1</c:v>
                </c:pt>
                <c:pt idx="6511">
                  <c:v>27.96</c:v>
                </c:pt>
                <c:pt idx="6512">
                  <c:v>27.97</c:v>
                </c:pt>
                <c:pt idx="6513">
                  <c:v>28.1</c:v>
                </c:pt>
                <c:pt idx="6514">
                  <c:v>28.09</c:v>
                </c:pt>
                <c:pt idx="6515">
                  <c:v>27.95</c:v>
                </c:pt>
                <c:pt idx="6516">
                  <c:v>27.83</c:v>
                </c:pt>
                <c:pt idx="6517">
                  <c:v>27.74</c:v>
                </c:pt>
                <c:pt idx="6518">
                  <c:v>27.96</c:v>
                </c:pt>
                <c:pt idx="6519">
                  <c:v>27.9</c:v>
                </c:pt>
                <c:pt idx="6520">
                  <c:v>27.86</c:v>
                </c:pt>
                <c:pt idx="6521">
                  <c:v>28.1</c:v>
                </c:pt>
                <c:pt idx="6522">
                  <c:v>27.61</c:v>
                </c:pt>
                <c:pt idx="6523">
                  <c:v>27.59</c:v>
                </c:pt>
                <c:pt idx="6524">
                  <c:v>28.25</c:v>
                </c:pt>
                <c:pt idx="6525">
                  <c:v>28.62</c:v>
                </c:pt>
                <c:pt idx="6526">
                  <c:v>28.22</c:v>
                </c:pt>
                <c:pt idx="6527">
                  <c:v>28.27</c:v>
                </c:pt>
                <c:pt idx="6528">
                  <c:v>28.13</c:v>
                </c:pt>
                <c:pt idx="6529">
                  <c:v>28.03</c:v>
                </c:pt>
                <c:pt idx="6530">
                  <c:v>27.93</c:v>
                </c:pt>
                <c:pt idx="6531">
                  <c:v>28.2</c:v>
                </c:pt>
                <c:pt idx="6532">
                  <c:v>28.15</c:v>
                </c:pt>
                <c:pt idx="6533">
                  <c:v>28.57</c:v>
                </c:pt>
                <c:pt idx="6534">
                  <c:v>28.2</c:v>
                </c:pt>
                <c:pt idx="6535">
                  <c:v>28.19</c:v>
                </c:pt>
                <c:pt idx="6536">
                  <c:v>27.93</c:v>
                </c:pt>
                <c:pt idx="6537">
                  <c:v>28.18</c:v>
                </c:pt>
                <c:pt idx="6538">
                  <c:v>28.13</c:v>
                </c:pt>
                <c:pt idx="6539">
                  <c:v>28.11</c:v>
                </c:pt>
                <c:pt idx="6540">
                  <c:v>28.1</c:v>
                </c:pt>
                <c:pt idx="6541">
                  <c:v>28.06</c:v>
                </c:pt>
                <c:pt idx="6542">
                  <c:v>28.38</c:v>
                </c:pt>
                <c:pt idx="6543">
                  <c:v>28.21</c:v>
                </c:pt>
                <c:pt idx="6544">
                  <c:v>28.26</c:v>
                </c:pt>
                <c:pt idx="6545">
                  <c:v>28.1</c:v>
                </c:pt>
                <c:pt idx="6546">
                  <c:v>28.09</c:v>
                </c:pt>
                <c:pt idx="6547">
                  <c:v>28.2</c:v>
                </c:pt>
                <c:pt idx="6548">
                  <c:v>28.31</c:v>
                </c:pt>
                <c:pt idx="6549">
                  <c:v>28.11</c:v>
                </c:pt>
                <c:pt idx="6550">
                  <c:v>28.01</c:v>
                </c:pt>
                <c:pt idx="6551">
                  <c:v>28.17</c:v>
                </c:pt>
                <c:pt idx="6552">
                  <c:v>28.22</c:v>
                </c:pt>
                <c:pt idx="6553">
                  <c:v>28.2</c:v>
                </c:pt>
                <c:pt idx="6554">
                  <c:v>28.11</c:v>
                </c:pt>
                <c:pt idx="6555">
                  <c:v>28.25</c:v>
                </c:pt>
                <c:pt idx="6556">
                  <c:v>28.23</c:v>
                </c:pt>
                <c:pt idx="6557">
                  <c:v>28.3</c:v>
                </c:pt>
                <c:pt idx="6558">
                  <c:v>28.61</c:v>
                </c:pt>
                <c:pt idx="6559">
                  <c:v>28.28</c:v>
                </c:pt>
                <c:pt idx="6560">
                  <c:v>28.45</c:v>
                </c:pt>
                <c:pt idx="6561">
                  <c:v>28.45</c:v>
                </c:pt>
                <c:pt idx="6562">
                  <c:v>27.84</c:v>
                </c:pt>
                <c:pt idx="6563">
                  <c:v>28.36</c:v>
                </c:pt>
                <c:pt idx="6564">
                  <c:v>28.99</c:v>
                </c:pt>
                <c:pt idx="6565">
                  <c:v>28.62</c:v>
                </c:pt>
                <c:pt idx="6566">
                  <c:v>28.5</c:v>
                </c:pt>
                <c:pt idx="6567">
                  <c:v>28.88</c:v>
                </c:pt>
                <c:pt idx="6568">
                  <c:v>28.51</c:v>
                </c:pt>
                <c:pt idx="6569">
                  <c:v>28.6</c:v>
                </c:pt>
                <c:pt idx="6570">
                  <c:v>28.74</c:v>
                </c:pt>
                <c:pt idx="6571">
                  <c:v>28.69</c:v>
                </c:pt>
                <c:pt idx="6572">
                  <c:v>29.08</c:v>
                </c:pt>
                <c:pt idx="6573">
                  <c:v>28.93</c:v>
                </c:pt>
                <c:pt idx="6574">
                  <c:v>28.96</c:v>
                </c:pt>
                <c:pt idx="6575">
                  <c:v>28.63</c:v>
                </c:pt>
                <c:pt idx="6576">
                  <c:v>28.54</c:v>
                </c:pt>
                <c:pt idx="6577">
                  <c:v>29.49</c:v>
                </c:pt>
                <c:pt idx="6578">
                  <c:v>29.48</c:v>
                </c:pt>
                <c:pt idx="6579">
                  <c:v>29.63</c:v>
                </c:pt>
                <c:pt idx="6580">
                  <c:v>30.16</c:v>
                </c:pt>
                <c:pt idx="6581">
                  <c:v>29.05</c:v>
                </c:pt>
                <c:pt idx="6582">
                  <c:v>29.87</c:v>
                </c:pt>
                <c:pt idx="6583">
                  <c:v>30.16</c:v>
                </c:pt>
                <c:pt idx="6584">
                  <c:v>29.94</c:v>
                </c:pt>
                <c:pt idx="6585">
                  <c:v>29.29</c:v>
                </c:pt>
                <c:pt idx="6586">
                  <c:v>28.96</c:v>
                </c:pt>
                <c:pt idx="6587">
                  <c:v>29</c:v>
                </c:pt>
                <c:pt idx="6588">
                  <c:v>28.83</c:v>
                </c:pt>
                <c:pt idx="6589">
                  <c:v>29.51</c:v>
                </c:pt>
                <c:pt idx="6590">
                  <c:v>29.36</c:v>
                </c:pt>
                <c:pt idx="6591">
                  <c:v>29.23</c:v>
                </c:pt>
                <c:pt idx="6592">
                  <c:v>29.08</c:v>
                </c:pt>
                <c:pt idx="6593">
                  <c:v>29.32</c:v>
                </c:pt>
                <c:pt idx="6594">
                  <c:v>29.22</c:v>
                </c:pt>
                <c:pt idx="6595">
                  <c:v>29.85</c:v>
                </c:pt>
                <c:pt idx="6596">
                  <c:v>29.3</c:v>
                </c:pt>
                <c:pt idx="6597">
                  <c:v>29.3</c:v>
                </c:pt>
                <c:pt idx="6598">
                  <c:v>30.29</c:v>
                </c:pt>
                <c:pt idx="6599">
                  <c:v>29.9</c:v>
                </c:pt>
                <c:pt idx="6600">
                  <c:v>30.61</c:v>
                </c:pt>
                <c:pt idx="6601">
                  <c:v>30.28</c:v>
                </c:pt>
                <c:pt idx="6602">
                  <c:v>30.01</c:v>
                </c:pt>
                <c:pt idx="6603">
                  <c:v>30.2</c:v>
                </c:pt>
                <c:pt idx="6604">
                  <c:v>29.56</c:v>
                </c:pt>
                <c:pt idx="6605">
                  <c:v>30.84</c:v>
                </c:pt>
                <c:pt idx="6606">
                  <c:v>29.4</c:v>
                </c:pt>
                <c:pt idx="6607">
                  <c:v>30.08</c:v>
                </c:pt>
                <c:pt idx="6608">
                  <c:v>28.56</c:v>
                </c:pt>
                <c:pt idx="6609">
                  <c:v>29.94</c:v>
                </c:pt>
                <c:pt idx="6610">
                  <c:v>30.49</c:v>
                </c:pt>
                <c:pt idx="6611">
                  <c:v>30.13</c:v>
                </c:pt>
                <c:pt idx="6612">
                  <c:v>31.09</c:v>
                </c:pt>
                <c:pt idx="6613">
                  <c:v>31.44</c:v>
                </c:pt>
                <c:pt idx="6614">
                  <c:v>31.32</c:v>
                </c:pt>
                <c:pt idx="6615">
                  <c:v>31.79</c:v>
                </c:pt>
                <c:pt idx="6616">
                  <c:v>29.23</c:v>
                </c:pt>
                <c:pt idx="6617">
                  <c:v>29.01</c:v>
                </c:pt>
                <c:pt idx="6618">
                  <c:v>31.43</c:v>
                </c:pt>
                <c:pt idx="6619">
                  <c:v>31.72</c:v>
                </c:pt>
                <c:pt idx="6620">
                  <c:v>31.82</c:v>
                </c:pt>
                <c:pt idx="6621">
                  <c:v>30.15</c:v>
                </c:pt>
                <c:pt idx="6622">
                  <c:v>28.87</c:v>
                </c:pt>
                <c:pt idx="6623">
                  <c:v>32.58</c:v>
                </c:pt>
                <c:pt idx="6624">
                  <c:v>32.14</c:v>
                </c:pt>
                <c:pt idx="6625">
                  <c:v>29.99</c:v>
                </c:pt>
                <c:pt idx="6626">
                  <c:v>31.17</c:v>
                </c:pt>
                <c:pt idx="6627">
                  <c:v>30.7</c:v>
                </c:pt>
                <c:pt idx="6628">
                  <c:v>31.04</c:v>
                </c:pt>
                <c:pt idx="6629">
                  <c:v>30.08</c:v>
                </c:pt>
                <c:pt idx="6630">
                  <c:v>28.43</c:v>
                </c:pt>
                <c:pt idx="6631">
                  <c:v>31.43</c:v>
                </c:pt>
                <c:pt idx="6632">
                  <c:v>30.07</c:v>
                </c:pt>
                <c:pt idx="6633">
                  <c:v>30.3</c:v>
                </c:pt>
                <c:pt idx="6634">
                  <c:v>30.87</c:v>
                </c:pt>
                <c:pt idx="6635">
                  <c:v>29.44</c:v>
                </c:pt>
                <c:pt idx="6636">
                  <c:v>30.41</c:v>
                </c:pt>
                <c:pt idx="6637">
                  <c:v>30.69</c:v>
                </c:pt>
                <c:pt idx="6638">
                  <c:v>28.3</c:v>
                </c:pt>
                <c:pt idx="6639">
                  <c:v>28.36</c:v>
                </c:pt>
                <c:pt idx="6640">
                  <c:v>30.4</c:v>
                </c:pt>
                <c:pt idx="6641">
                  <c:v>29.12</c:v>
                </c:pt>
                <c:pt idx="6642">
                  <c:v>30.96</c:v>
                </c:pt>
                <c:pt idx="6643">
                  <c:v>28.88</c:v>
                </c:pt>
                <c:pt idx="6644">
                  <c:v>30.18</c:v>
                </c:pt>
                <c:pt idx="6645">
                  <c:v>29.65</c:v>
                </c:pt>
                <c:pt idx="6646">
                  <c:v>29</c:v>
                </c:pt>
                <c:pt idx="6647">
                  <c:v>27.7</c:v>
                </c:pt>
                <c:pt idx="6648">
                  <c:v>28.8</c:v>
                </c:pt>
                <c:pt idx="6649">
                  <c:v>30.18</c:v>
                </c:pt>
                <c:pt idx="6650">
                  <c:v>29.28</c:v>
                </c:pt>
                <c:pt idx="6651">
                  <c:v>27.75</c:v>
                </c:pt>
                <c:pt idx="6652">
                  <c:v>29.62</c:v>
                </c:pt>
                <c:pt idx="6653">
                  <c:v>28.98</c:v>
                </c:pt>
                <c:pt idx="6654">
                  <c:v>27.47</c:v>
                </c:pt>
                <c:pt idx="6655">
                  <c:v>30.71</c:v>
                </c:pt>
                <c:pt idx="6656">
                  <c:v>29.49</c:v>
                </c:pt>
                <c:pt idx="6657">
                  <c:v>29.58</c:v>
                </c:pt>
                <c:pt idx="6658">
                  <c:v>28.67</c:v>
                </c:pt>
                <c:pt idx="6659">
                  <c:v>30.09</c:v>
                </c:pt>
                <c:pt idx="6660">
                  <c:v>30.52</c:v>
                </c:pt>
                <c:pt idx="6661">
                  <c:v>27.97</c:v>
                </c:pt>
                <c:pt idx="6662">
                  <c:v>29.67</c:v>
                </c:pt>
                <c:pt idx="6663">
                  <c:v>27.95</c:v>
                </c:pt>
                <c:pt idx="6664">
                  <c:v>29.53</c:v>
                </c:pt>
                <c:pt idx="6665">
                  <c:v>30.3</c:v>
                </c:pt>
                <c:pt idx="6666">
                  <c:v>29.18</c:v>
                </c:pt>
                <c:pt idx="6667">
                  <c:v>29.23</c:v>
                </c:pt>
                <c:pt idx="6668">
                  <c:v>30</c:v>
                </c:pt>
                <c:pt idx="6669">
                  <c:v>29.18</c:v>
                </c:pt>
                <c:pt idx="6670">
                  <c:v>29.46</c:v>
                </c:pt>
                <c:pt idx="6671">
                  <c:v>29.08</c:v>
                </c:pt>
                <c:pt idx="6672">
                  <c:v>28.33</c:v>
                </c:pt>
                <c:pt idx="6673">
                  <c:v>28.71</c:v>
                </c:pt>
                <c:pt idx="6674">
                  <c:v>28.13</c:v>
                </c:pt>
                <c:pt idx="6675">
                  <c:v>30.17</c:v>
                </c:pt>
                <c:pt idx="6676">
                  <c:v>29.95</c:v>
                </c:pt>
                <c:pt idx="6677">
                  <c:v>30.04</c:v>
                </c:pt>
                <c:pt idx="6678">
                  <c:v>29.33</c:v>
                </c:pt>
                <c:pt idx="6679">
                  <c:v>30</c:v>
                </c:pt>
                <c:pt idx="6680">
                  <c:v>29.94</c:v>
                </c:pt>
                <c:pt idx="6681">
                  <c:v>29.99</c:v>
                </c:pt>
                <c:pt idx="6682">
                  <c:v>30.24</c:v>
                </c:pt>
                <c:pt idx="6683">
                  <c:v>30.06</c:v>
                </c:pt>
                <c:pt idx="6684">
                  <c:v>30.66</c:v>
                </c:pt>
                <c:pt idx="6685">
                  <c:v>30.16</c:v>
                </c:pt>
                <c:pt idx="6686">
                  <c:v>29.01</c:v>
                </c:pt>
                <c:pt idx="6687">
                  <c:v>27.29</c:v>
                </c:pt>
                <c:pt idx="6688">
                  <c:v>29.4</c:v>
                </c:pt>
                <c:pt idx="6689">
                  <c:v>30.74</c:v>
                </c:pt>
                <c:pt idx="6690">
                  <c:v>27.81</c:v>
                </c:pt>
                <c:pt idx="6691">
                  <c:v>29.33</c:v>
                </c:pt>
                <c:pt idx="6692">
                  <c:v>28.88</c:v>
                </c:pt>
                <c:pt idx="6693">
                  <c:v>29.6</c:v>
                </c:pt>
                <c:pt idx="6694">
                  <c:v>29.33</c:v>
                </c:pt>
                <c:pt idx="6695">
                  <c:v>30.28</c:v>
                </c:pt>
                <c:pt idx="6696">
                  <c:v>26.71</c:v>
                </c:pt>
                <c:pt idx="6697">
                  <c:v>29.34</c:v>
                </c:pt>
                <c:pt idx="6698">
                  <c:v>30.04</c:v>
                </c:pt>
                <c:pt idx="6699">
                  <c:v>28.91</c:v>
                </c:pt>
                <c:pt idx="6700">
                  <c:v>27.18</c:v>
                </c:pt>
                <c:pt idx="6701">
                  <c:v>28.55</c:v>
                </c:pt>
                <c:pt idx="6702">
                  <c:v>30.76</c:v>
                </c:pt>
                <c:pt idx="6703">
                  <c:v>30.54</c:v>
                </c:pt>
                <c:pt idx="6704">
                  <c:v>30.26</c:v>
                </c:pt>
                <c:pt idx="6705">
                  <c:v>30.09</c:v>
                </c:pt>
                <c:pt idx="6706">
                  <c:v>29.9</c:v>
                </c:pt>
                <c:pt idx="6707">
                  <c:v>30.6</c:v>
                </c:pt>
                <c:pt idx="6708">
                  <c:v>31.07</c:v>
                </c:pt>
                <c:pt idx="6709">
                  <c:v>28.21</c:v>
                </c:pt>
                <c:pt idx="6710">
                  <c:v>29.01</c:v>
                </c:pt>
                <c:pt idx="6711">
                  <c:v>30.18</c:v>
                </c:pt>
                <c:pt idx="6712">
                  <c:v>30.13</c:v>
                </c:pt>
                <c:pt idx="6713">
                  <c:v>30.05</c:v>
                </c:pt>
                <c:pt idx="6714">
                  <c:v>30.13</c:v>
                </c:pt>
                <c:pt idx="6715">
                  <c:v>30.86</c:v>
                </c:pt>
                <c:pt idx="6716">
                  <c:v>31.41</c:v>
                </c:pt>
                <c:pt idx="6717">
                  <c:v>30.51</c:v>
                </c:pt>
                <c:pt idx="6718">
                  <c:v>30.02</c:v>
                </c:pt>
                <c:pt idx="6719">
                  <c:v>27.24</c:v>
                </c:pt>
                <c:pt idx="6720">
                  <c:v>30.57</c:v>
                </c:pt>
                <c:pt idx="6721">
                  <c:v>30.23</c:v>
                </c:pt>
                <c:pt idx="6722">
                  <c:v>30.67</c:v>
                </c:pt>
                <c:pt idx="6723">
                  <c:v>30.75</c:v>
                </c:pt>
                <c:pt idx="6724">
                  <c:v>30.51</c:v>
                </c:pt>
                <c:pt idx="6725">
                  <c:v>30.56</c:v>
                </c:pt>
                <c:pt idx="6726">
                  <c:v>30.44</c:v>
                </c:pt>
                <c:pt idx="6727">
                  <c:v>29.43</c:v>
                </c:pt>
                <c:pt idx="6728">
                  <c:v>30.91</c:v>
                </c:pt>
                <c:pt idx="6729">
                  <c:v>30.27</c:v>
                </c:pt>
                <c:pt idx="6730">
                  <c:v>30.7</c:v>
                </c:pt>
                <c:pt idx="6731">
                  <c:v>31.32</c:v>
                </c:pt>
                <c:pt idx="6732">
                  <c:v>29.34</c:v>
                </c:pt>
                <c:pt idx="6733">
                  <c:v>30.54</c:v>
                </c:pt>
                <c:pt idx="6734">
                  <c:v>28.54</c:v>
                </c:pt>
                <c:pt idx="6735">
                  <c:v>30.54</c:v>
                </c:pt>
                <c:pt idx="6736">
                  <c:v>27.72</c:v>
                </c:pt>
                <c:pt idx="6737">
                  <c:v>28.42</c:v>
                </c:pt>
                <c:pt idx="6738">
                  <c:v>30.44</c:v>
                </c:pt>
                <c:pt idx="6739">
                  <c:v>28.54</c:v>
                </c:pt>
                <c:pt idx="6740">
                  <c:v>29.56</c:v>
                </c:pt>
                <c:pt idx="6741">
                  <c:v>29.56</c:v>
                </c:pt>
                <c:pt idx="6742">
                  <c:v>27.42</c:v>
                </c:pt>
                <c:pt idx="6743">
                  <c:v>31.38</c:v>
                </c:pt>
                <c:pt idx="6744">
                  <c:v>30.7</c:v>
                </c:pt>
                <c:pt idx="6745">
                  <c:v>30.41</c:v>
                </c:pt>
                <c:pt idx="6746">
                  <c:v>31.53</c:v>
                </c:pt>
                <c:pt idx="6747">
                  <c:v>33.33</c:v>
                </c:pt>
                <c:pt idx="6748">
                  <c:v>29.03</c:v>
                </c:pt>
                <c:pt idx="6749">
                  <c:v>29.14</c:v>
                </c:pt>
                <c:pt idx="6750">
                  <c:v>28.29</c:v>
                </c:pt>
                <c:pt idx="6751">
                  <c:v>30.37</c:v>
                </c:pt>
                <c:pt idx="6752">
                  <c:v>30.64</c:v>
                </c:pt>
                <c:pt idx="6753">
                  <c:v>31.51</c:v>
                </c:pt>
                <c:pt idx="6754">
                  <c:v>29.5</c:v>
                </c:pt>
                <c:pt idx="6755">
                  <c:v>29.16</c:v>
                </c:pt>
                <c:pt idx="6756">
                  <c:v>29.46</c:v>
                </c:pt>
                <c:pt idx="6757">
                  <c:v>29.55</c:v>
                </c:pt>
                <c:pt idx="6758">
                  <c:v>30.91</c:v>
                </c:pt>
                <c:pt idx="6759">
                  <c:v>30.17</c:v>
                </c:pt>
                <c:pt idx="6760">
                  <c:v>27.65</c:v>
                </c:pt>
                <c:pt idx="6761">
                  <c:v>30.47</c:v>
                </c:pt>
                <c:pt idx="6762">
                  <c:v>30.51</c:v>
                </c:pt>
                <c:pt idx="6763">
                  <c:v>32.049999999999997</c:v>
                </c:pt>
                <c:pt idx="6764">
                  <c:v>30.85</c:v>
                </c:pt>
                <c:pt idx="6765">
                  <c:v>30.24</c:v>
                </c:pt>
                <c:pt idx="6766">
                  <c:v>31.99</c:v>
                </c:pt>
                <c:pt idx="6767">
                  <c:v>31.65</c:v>
                </c:pt>
                <c:pt idx="6768">
                  <c:v>31.55</c:v>
                </c:pt>
                <c:pt idx="6769">
                  <c:v>31.11</c:v>
                </c:pt>
                <c:pt idx="6770">
                  <c:v>31.52</c:v>
                </c:pt>
                <c:pt idx="6771">
                  <c:v>31.1</c:v>
                </c:pt>
                <c:pt idx="6772">
                  <c:v>32.229999999999997</c:v>
                </c:pt>
                <c:pt idx="6773">
                  <c:v>30.21</c:v>
                </c:pt>
                <c:pt idx="6774">
                  <c:v>30.48</c:v>
                </c:pt>
                <c:pt idx="6775">
                  <c:v>29.7</c:v>
                </c:pt>
                <c:pt idx="6776">
                  <c:v>29.7</c:v>
                </c:pt>
                <c:pt idx="6777">
                  <c:v>29.5</c:v>
                </c:pt>
                <c:pt idx="6778">
                  <c:v>30.82</c:v>
                </c:pt>
                <c:pt idx="6779">
                  <c:v>30.82</c:v>
                </c:pt>
                <c:pt idx="6780">
                  <c:v>31.79</c:v>
                </c:pt>
                <c:pt idx="6781">
                  <c:v>30.82</c:v>
                </c:pt>
                <c:pt idx="6782">
                  <c:v>31.29</c:v>
                </c:pt>
                <c:pt idx="6783">
                  <c:v>31.07</c:v>
                </c:pt>
                <c:pt idx="6784">
                  <c:v>30.57</c:v>
                </c:pt>
                <c:pt idx="6785">
                  <c:v>28.45</c:v>
                </c:pt>
                <c:pt idx="6786">
                  <c:v>30.71</c:v>
                </c:pt>
                <c:pt idx="6787">
                  <c:v>28.59</c:v>
                </c:pt>
                <c:pt idx="6788">
                  <c:v>25.58</c:v>
                </c:pt>
                <c:pt idx="6789">
                  <c:v>30.91</c:v>
                </c:pt>
                <c:pt idx="6790">
                  <c:v>29.33</c:v>
                </c:pt>
                <c:pt idx="6791">
                  <c:v>30.75</c:v>
                </c:pt>
                <c:pt idx="6792">
                  <c:v>28.93</c:v>
                </c:pt>
                <c:pt idx="6793">
                  <c:v>29.23</c:v>
                </c:pt>
                <c:pt idx="6794">
                  <c:v>29.16</c:v>
                </c:pt>
                <c:pt idx="6795">
                  <c:v>30.87</c:v>
                </c:pt>
                <c:pt idx="6796">
                  <c:v>30.38</c:v>
                </c:pt>
                <c:pt idx="6797">
                  <c:v>29.79</c:v>
                </c:pt>
                <c:pt idx="6798">
                  <c:v>30.41</c:v>
                </c:pt>
                <c:pt idx="6799">
                  <c:v>28.66</c:v>
                </c:pt>
                <c:pt idx="6800">
                  <c:v>29.16</c:v>
                </c:pt>
                <c:pt idx="6801">
                  <c:v>28.39</c:v>
                </c:pt>
                <c:pt idx="6802">
                  <c:v>29.36</c:v>
                </c:pt>
                <c:pt idx="6803">
                  <c:v>29.23</c:v>
                </c:pt>
                <c:pt idx="6804">
                  <c:v>27.38</c:v>
                </c:pt>
                <c:pt idx="6805">
                  <c:v>28.49</c:v>
                </c:pt>
                <c:pt idx="6806">
                  <c:v>29.16</c:v>
                </c:pt>
                <c:pt idx="6807">
                  <c:v>29.33</c:v>
                </c:pt>
                <c:pt idx="6808">
                  <c:v>29.2</c:v>
                </c:pt>
                <c:pt idx="6809">
                  <c:v>30.3</c:v>
                </c:pt>
                <c:pt idx="6810">
                  <c:v>29.5</c:v>
                </c:pt>
                <c:pt idx="6811">
                  <c:v>29.1</c:v>
                </c:pt>
                <c:pt idx="6812">
                  <c:v>28.29</c:v>
                </c:pt>
                <c:pt idx="6813">
                  <c:v>28.89</c:v>
                </c:pt>
                <c:pt idx="6814">
                  <c:v>28.69</c:v>
                </c:pt>
                <c:pt idx="6815">
                  <c:v>28.62</c:v>
                </c:pt>
                <c:pt idx="6816">
                  <c:v>28.86</c:v>
                </c:pt>
                <c:pt idx="6817">
                  <c:v>29.48</c:v>
                </c:pt>
                <c:pt idx="6818">
                  <c:v>30.04</c:v>
                </c:pt>
                <c:pt idx="6819">
                  <c:v>29.23</c:v>
                </c:pt>
                <c:pt idx="6820">
                  <c:v>28.69</c:v>
                </c:pt>
                <c:pt idx="6821">
                  <c:v>28.79</c:v>
                </c:pt>
                <c:pt idx="6822">
                  <c:v>29.06</c:v>
                </c:pt>
                <c:pt idx="6823">
                  <c:v>28.86</c:v>
                </c:pt>
                <c:pt idx="6824">
                  <c:v>28.83</c:v>
                </c:pt>
                <c:pt idx="6825">
                  <c:v>28.69</c:v>
                </c:pt>
                <c:pt idx="6826">
                  <c:v>28.59</c:v>
                </c:pt>
                <c:pt idx="6827">
                  <c:v>28.86</c:v>
                </c:pt>
                <c:pt idx="6828">
                  <c:v>27.71</c:v>
                </c:pt>
                <c:pt idx="6829">
                  <c:v>28.82</c:v>
                </c:pt>
                <c:pt idx="6830">
                  <c:v>28.59</c:v>
                </c:pt>
                <c:pt idx="6831">
                  <c:v>27.88</c:v>
                </c:pt>
                <c:pt idx="6832">
                  <c:v>28.69</c:v>
                </c:pt>
                <c:pt idx="6833">
                  <c:v>28.89</c:v>
                </c:pt>
                <c:pt idx="6834">
                  <c:v>28.49</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pt idx="6469">
                  <c:v>16.637</c:v>
                </c:pt>
                <c:pt idx="6470">
                  <c:v>14.699</c:v>
                </c:pt>
                <c:pt idx="6471">
                  <c:v>5.1029999999999998</c:v>
                </c:pt>
                <c:pt idx="6472">
                  <c:v>11.585000000000001</c:v>
                </c:pt>
                <c:pt idx="6473">
                  <c:v>23.32</c:v>
                </c:pt>
                <c:pt idx="6474">
                  <c:v>26.446000000000002</c:v>
                </c:pt>
                <c:pt idx="6475">
                  <c:v>24.998999999999999</c:v>
                </c:pt>
                <c:pt idx="6476">
                  <c:v>30.745000000000001</c:v>
                </c:pt>
                <c:pt idx="6477">
                  <c:v>32.124000000000002</c:v>
                </c:pt>
                <c:pt idx="6478">
                  <c:v>31.873000000000001</c:v>
                </c:pt>
                <c:pt idx="6479">
                  <c:v>21.16</c:v>
                </c:pt>
                <c:pt idx="6480">
                  <c:v>26.335000000000001</c:v>
                </c:pt>
                <c:pt idx="6481">
                  <c:v>28.097999999999999</c:v>
                </c:pt>
                <c:pt idx="6482">
                  <c:v>33.14</c:v>
                </c:pt>
                <c:pt idx="6483">
                  <c:v>31.710999999999999</c:v>
                </c:pt>
                <c:pt idx="6484">
                  <c:v>27.100999999999999</c:v>
                </c:pt>
                <c:pt idx="6485">
                  <c:v>31.47</c:v>
                </c:pt>
                <c:pt idx="6486">
                  <c:v>31.797000000000001</c:v>
                </c:pt>
                <c:pt idx="6487">
                  <c:v>25.32</c:v>
                </c:pt>
                <c:pt idx="6488">
                  <c:v>23.442</c:v>
                </c:pt>
                <c:pt idx="6489">
                  <c:v>18.442</c:v>
                </c:pt>
                <c:pt idx="6490">
                  <c:v>8.7910000000000004</c:v>
                </c:pt>
                <c:pt idx="6491">
                  <c:v>17.838999999999999</c:v>
                </c:pt>
                <c:pt idx="6492">
                  <c:v>22.388999999999999</c:v>
                </c:pt>
                <c:pt idx="6493">
                  <c:v>22.629000000000001</c:v>
                </c:pt>
                <c:pt idx="6494">
                  <c:v>14.342000000000001</c:v>
                </c:pt>
                <c:pt idx="6495">
                  <c:v>10.749000000000001</c:v>
                </c:pt>
                <c:pt idx="6496">
                  <c:v>10.113</c:v>
                </c:pt>
                <c:pt idx="6497">
                  <c:v>18.137</c:v>
                </c:pt>
                <c:pt idx="6498">
                  <c:v>17.109000000000002</c:v>
                </c:pt>
                <c:pt idx="6499">
                  <c:v>23.224</c:v>
                </c:pt>
                <c:pt idx="6500">
                  <c:v>18.018000000000001</c:v>
                </c:pt>
                <c:pt idx="6501">
                  <c:v>31.268999999999998</c:v>
                </c:pt>
                <c:pt idx="6502">
                  <c:v>29.63</c:v>
                </c:pt>
                <c:pt idx="6503">
                  <c:v>25.504999999999999</c:v>
                </c:pt>
                <c:pt idx="6504">
                  <c:v>24.222999999999999</c:v>
                </c:pt>
                <c:pt idx="6505">
                  <c:v>16.774000000000001</c:v>
                </c:pt>
                <c:pt idx="6506">
                  <c:v>9.7409999999999997</c:v>
                </c:pt>
                <c:pt idx="6507">
                  <c:v>22.876000000000001</c:v>
                </c:pt>
                <c:pt idx="6508">
                  <c:v>29.149000000000001</c:v>
                </c:pt>
                <c:pt idx="6509">
                  <c:v>27.010999999999999</c:v>
                </c:pt>
                <c:pt idx="6510">
                  <c:v>24.283999999999999</c:v>
                </c:pt>
                <c:pt idx="6511">
                  <c:v>25.22</c:v>
                </c:pt>
                <c:pt idx="6512">
                  <c:v>25.504000000000001</c:v>
                </c:pt>
                <c:pt idx="6513">
                  <c:v>27.273</c:v>
                </c:pt>
                <c:pt idx="6514">
                  <c:v>30.04</c:v>
                </c:pt>
                <c:pt idx="6515">
                  <c:v>33.438000000000002</c:v>
                </c:pt>
                <c:pt idx="6516">
                  <c:v>30.637</c:v>
                </c:pt>
                <c:pt idx="6517">
                  <c:v>29.111999999999998</c:v>
                </c:pt>
                <c:pt idx="6518">
                  <c:v>27.103000000000002</c:v>
                </c:pt>
                <c:pt idx="6519">
                  <c:v>30.422999999999998</c:v>
                </c:pt>
                <c:pt idx="6520">
                  <c:v>30.434000000000001</c:v>
                </c:pt>
                <c:pt idx="6521">
                  <c:v>26.620999999999999</c:v>
                </c:pt>
                <c:pt idx="6522">
                  <c:v>24.937000000000001</c:v>
                </c:pt>
                <c:pt idx="6523">
                  <c:v>19.273</c:v>
                </c:pt>
                <c:pt idx="6524">
                  <c:v>11.718</c:v>
                </c:pt>
                <c:pt idx="6525">
                  <c:v>11.670999999999999</c:v>
                </c:pt>
                <c:pt idx="6526">
                  <c:v>16.425000000000001</c:v>
                </c:pt>
                <c:pt idx="6527">
                  <c:v>25.303999999999998</c:v>
                </c:pt>
                <c:pt idx="6528">
                  <c:v>31.512</c:v>
                </c:pt>
                <c:pt idx="6529">
                  <c:v>25.024000000000001</c:v>
                </c:pt>
                <c:pt idx="6530">
                  <c:v>26.436</c:v>
                </c:pt>
                <c:pt idx="6531">
                  <c:v>23.969000000000001</c:v>
                </c:pt>
                <c:pt idx="6532">
                  <c:v>22.221</c:v>
                </c:pt>
                <c:pt idx="6533">
                  <c:v>21.844999999999999</c:v>
                </c:pt>
                <c:pt idx="6534">
                  <c:v>26.326000000000001</c:v>
                </c:pt>
                <c:pt idx="6535">
                  <c:v>26.82</c:v>
                </c:pt>
                <c:pt idx="6536">
                  <c:v>30.166</c:v>
                </c:pt>
                <c:pt idx="6537">
                  <c:v>31.495000000000001</c:v>
                </c:pt>
                <c:pt idx="6538">
                  <c:v>24.986000000000001</c:v>
                </c:pt>
                <c:pt idx="6539">
                  <c:v>24.975000000000001</c:v>
                </c:pt>
                <c:pt idx="6540">
                  <c:v>23.771000000000001</c:v>
                </c:pt>
                <c:pt idx="6541">
                  <c:v>21.213999999999999</c:v>
                </c:pt>
                <c:pt idx="6542">
                  <c:v>23.853000000000002</c:v>
                </c:pt>
                <c:pt idx="6543">
                  <c:v>26.84</c:v>
                </c:pt>
                <c:pt idx="6544">
                  <c:v>26.222000000000001</c:v>
                </c:pt>
                <c:pt idx="6545">
                  <c:v>24.215</c:v>
                </c:pt>
                <c:pt idx="6546">
                  <c:v>29.420999999999999</c:v>
                </c:pt>
                <c:pt idx="6547">
                  <c:v>28.023</c:v>
                </c:pt>
                <c:pt idx="6548">
                  <c:v>24.292999999999999</c:v>
                </c:pt>
                <c:pt idx="6549">
                  <c:v>26.638000000000002</c:v>
                </c:pt>
                <c:pt idx="6550">
                  <c:v>31.850999999999999</c:v>
                </c:pt>
                <c:pt idx="6551">
                  <c:v>28.699000000000002</c:v>
                </c:pt>
                <c:pt idx="6552">
                  <c:v>24.911000000000001</c:v>
                </c:pt>
                <c:pt idx="6553">
                  <c:v>24.030999999999999</c:v>
                </c:pt>
                <c:pt idx="6554">
                  <c:v>23.402999999999999</c:v>
                </c:pt>
                <c:pt idx="6555">
                  <c:v>24.704999999999998</c:v>
                </c:pt>
                <c:pt idx="6556">
                  <c:v>28.937000000000001</c:v>
                </c:pt>
                <c:pt idx="6557">
                  <c:v>26.004999999999999</c:v>
                </c:pt>
                <c:pt idx="6558">
                  <c:v>23.405999999999999</c:v>
                </c:pt>
                <c:pt idx="6559">
                  <c:v>23.882999999999999</c:v>
                </c:pt>
                <c:pt idx="6560">
                  <c:v>15.069000000000001</c:v>
                </c:pt>
                <c:pt idx="6561">
                  <c:v>15.523</c:v>
                </c:pt>
                <c:pt idx="6562">
                  <c:v>13.7</c:v>
                </c:pt>
                <c:pt idx="6563">
                  <c:v>24.701000000000001</c:v>
                </c:pt>
                <c:pt idx="6564">
                  <c:v>20.154</c:v>
                </c:pt>
                <c:pt idx="6565">
                  <c:v>25.928000000000001</c:v>
                </c:pt>
                <c:pt idx="6566">
                  <c:v>28.059000000000001</c:v>
                </c:pt>
                <c:pt idx="6567">
                  <c:v>23.283999999999999</c:v>
                </c:pt>
                <c:pt idx="6568">
                  <c:v>21.7</c:v>
                </c:pt>
                <c:pt idx="6569">
                  <c:v>19.079999999999998</c:v>
                </c:pt>
                <c:pt idx="6570">
                  <c:v>19.837</c:v>
                </c:pt>
                <c:pt idx="6571">
                  <c:v>18.803999999999998</c:v>
                </c:pt>
                <c:pt idx="6572">
                  <c:v>3.8450000000000002</c:v>
                </c:pt>
                <c:pt idx="6573">
                  <c:v>6.7539999999999996</c:v>
                </c:pt>
                <c:pt idx="6574">
                  <c:v>14.196999999999999</c:v>
                </c:pt>
                <c:pt idx="6575">
                  <c:v>15.369</c:v>
                </c:pt>
                <c:pt idx="6576">
                  <c:v>25.088000000000001</c:v>
                </c:pt>
                <c:pt idx="6577">
                  <c:v>18.303999999999998</c:v>
                </c:pt>
                <c:pt idx="6578">
                  <c:v>18.873999999999999</c:v>
                </c:pt>
                <c:pt idx="6579">
                  <c:v>11.574</c:v>
                </c:pt>
                <c:pt idx="6580">
                  <c:v>8.7460000000000004</c:v>
                </c:pt>
                <c:pt idx="6581">
                  <c:v>15.090999999999999</c:v>
                </c:pt>
                <c:pt idx="6582">
                  <c:v>14.369</c:v>
                </c:pt>
                <c:pt idx="6583">
                  <c:v>10.205</c:v>
                </c:pt>
                <c:pt idx="6584">
                  <c:v>19.097000000000001</c:v>
                </c:pt>
                <c:pt idx="6585">
                  <c:v>22.776</c:v>
                </c:pt>
                <c:pt idx="6586">
                  <c:v>21.314</c:v>
                </c:pt>
                <c:pt idx="6587">
                  <c:v>24.95</c:v>
                </c:pt>
                <c:pt idx="6588">
                  <c:v>23.187999999999999</c:v>
                </c:pt>
                <c:pt idx="6589">
                  <c:v>11.56</c:v>
                </c:pt>
                <c:pt idx="6590">
                  <c:v>18.928999999999998</c:v>
                </c:pt>
                <c:pt idx="6591">
                  <c:v>27.263000000000002</c:v>
                </c:pt>
                <c:pt idx="6592">
                  <c:v>26.353000000000002</c:v>
                </c:pt>
                <c:pt idx="6593">
                  <c:v>23.745000000000001</c:v>
                </c:pt>
                <c:pt idx="6594">
                  <c:v>17.224</c:v>
                </c:pt>
                <c:pt idx="6595">
                  <c:v>15.273999999999999</c:v>
                </c:pt>
                <c:pt idx="6596">
                  <c:v>15.621</c:v>
                </c:pt>
                <c:pt idx="6597">
                  <c:v>17.748999999999999</c:v>
                </c:pt>
                <c:pt idx="6598">
                  <c:v>10.968</c:v>
                </c:pt>
                <c:pt idx="6599">
                  <c:v>7.2229999999999999</c:v>
                </c:pt>
                <c:pt idx="6600">
                  <c:v>12.225</c:v>
                </c:pt>
                <c:pt idx="6601">
                  <c:v>16.259</c:v>
                </c:pt>
                <c:pt idx="6602">
                  <c:v>12.791</c:v>
                </c:pt>
                <c:pt idx="6603">
                  <c:v>6.1529999999999996</c:v>
                </c:pt>
                <c:pt idx="6604">
                  <c:v>7.6660000000000004</c:v>
                </c:pt>
                <c:pt idx="6605">
                  <c:v>7.8330000000000002</c:v>
                </c:pt>
                <c:pt idx="6606">
                  <c:v>10.031000000000001</c:v>
                </c:pt>
                <c:pt idx="6607">
                  <c:v>4.71</c:v>
                </c:pt>
                <c:pt idx="6608">
                  <c:v>4.0289999999999999</c:v>
                </c:pt>
                <c:pt idx="6609">
                  <c:v>8.8859999999999992</c:v>
                </c:pt>
                <c:pt idx="6610">
                  <c:v>10.535</c:v>
                </c:pt>
                <c:pt idx="6611">
                  <c:v>12.718999999999999</c:v>
                </c:pt>
                <c:pt idx="6612">
                  <c:v>6.5060000000000002</c:v>
                </c:pt>
                <c:pt idx="6613">
                  <c:v>6.2409999999999997</c:v>
                </c:pt>
                <c:pt idx="6614">
                  <c:v>8.4169999999999998</c:v>
                </c:pt>
                <c:pt idx="6615">
                  <c:v>7.3840000000000003</c:v>
                </c:pt>
                <c:pt idx="6616">
                  <c:v>7.9119999999999999</c:v>
                </c:pt>
                <c:pt idx="6617">
                  <c:v>5.9690000000000003</c:v>
                </c:pt>
                <c:pt idx="6618">
                  <c:v>8.8439999999999994</c:v>
                </c:pt>
                <c:pt idx="6619">
                  <c:v>9.3640000000000008</c:v>
                </c:pt>
                <c:pt idx="6620">
                  <c:v>7.1840000000000002</c:v>
                </c:pt>
                <c:pt idx="6621">
                  <c:v>4.6529999999999996</c:v>
                </c:pt>
                <c:pt idx="6622">
                  <c:v>5.56</c:v>
                </c:pt>
                <c:pt idx="6623">
                  <c:v>10.173</c:v>
                </c:pt>
                <c:pt idx="6624">
                  <c:v>9.3810000000000002</c:v>
                </c:pt>
                <c:pt idx="6625">
                  <c:v>4.3220000000000001</c:v>
                </c:pt>
                <c:pt idx="6626">
                  <c:v>5.85</c:v>
                </c:pt>
                <c:pt idx="6627">
                  <c:v>7.2610000000000001</c:v>
                </c:pt>
                <c:pt idx="6628">
                  <c:v>10.951000000000001</c:v>
                </c:pt>
                <c:pt idx="6629">
                  <c:v>9.5340000000000007</c:v>
                </c:pt>
                <c:pt idx="6630">
                  <c:v>6.6920000000000002</c:v>
                </c:pt>
                <c:pt idx="6631">
                  <c:v>7.593</c:v>
                </c:pt>
                <c:pt idx="6632">
                  <c:v>5.1790000000000003</c:v>
                </c:pt>
                <c:pt idx="6633">
                  <c:v>6.1280000000000001</c:v>
                </c:pt>
                <c:pt idx="6634">
                  <c:v>7.19</c:v>
                </c:pt>
                <c:pt idx="6635">
                  <c:v>5.3220000000000001</c:v>
                </c:pt>
                <c:pt idx="6636">
                  <c:v>4.484</c:v>
                </c:pt>
                <c:pt idx="6637">
                  <c:v>4.7489999999999997</c:v>
                </c:pt>
                <c:pt idx="6638">
                  <c:v>5.9390000000000001</c:v>
                </c:pt>
                <c:pt idx="6639">
                  <c:v>4.298</c:v>
                </c:pt>
                <c:pt idx="6640">
                  <c:v>5.5149999999999997</c:v>
                </c:pt>
                <c:pt idx="6641">
                  <c:v>5.1680000000000001</c:v>
                </c:pt>
                <c:pt idx="6642">
                  <c:v>10.073</c:v>
                </c:pt>
                <c:pt idx="6643">
                  <c:v>8.7780000000000005</c:v>
                </c:pt>
                <c:pt idx="6644">
                  <c:v>7.0460000000000003</c:v>
                </c:pt>
                <c:pt idx="6645">
                  <c:v>22.952999999999999</c:v>
                </c:pt>
                <c:pt idx="6646">
                  <c:v>11.754</c:v>
                </c:pt>
                <c:pt idx="6647">
                  <c:v>4.3879999999999999</c:v>
                </c:pt>
                <c:pt idx="6648">
                  <c:v>6.2510000000000003</c:v>
                </c:pt>
                <c:pt idx="6649">
                  <c:v>5.2430000000000003</c:v>
                </c:pt>
                <c:pt idx="6650">
                  <c:v>7.6719999999999997</c:v>
                </c:pt>
                <c:pt idx="6651">
                  <c:v>7.69</c:v>
                </c:pt>
                <c:pt idx="6652">
                  <c:v>6.0590000000000002</c:v>
                </c:pt>
                <c:pt idx="6653">
                  <c:v>5.6950000000000003</c:v>
                </c:pt>
                <c:pt idx="6654">
                  <c:v>6.3390000000000004</c:v>
                </c:pt>
                <c:pt idx="6655">
                  <c:v>5.9930000000000003</c:v>
                </c:pt>
                <c:pt idx="6656">
                  <c:v>11.288</c:v>
                </c:pt>
                <c:pt idx="6657">
                  <c:v>16.239000000000001</c:v>
                </c:pt>
                <c:pt idx="6658">
                  <c:v>6.1779999999999999</c:v>
                </c:pt>
                <c:pt idx="6659">
                  <c:v>7.125</c:v>
                </c:pt>
                <c:pt idx="6660">
                  <c:v>7.47</c:v>
                </c:pt>
                <c:pt idx="6661">
                  <c:v>6.2939999999999996</c:v>
                </c:pt>
                <c:pt idx="6662">
                  <c:v>5.6109999999999998</c:v>
                </c:pt>
                <c:pt idx="6663">
                  <c:v>6.0819999999999999</c:v>
                </c:pt>
                <c:pt idx="6664">
                  <c:v>5.5469999999999997</c:v>
                </c:pt>
                <c:pt idx="6665">
                  <c:v>8.6349999999999998</c:v>
                </c:pt>
                <c:pt idx="6666">
                  <c:v>22.838000000000001</c:v>
                </c:pt>
                <c:pt idx="6667">
                  <c:v>19.77</c:v>
                </c:pt>
                <c:pt idx="6668">
                  <c:v>13.018000000000001</c:v>
                </c:pt>
                <c:pt idx="6669">
                  <c:v>17.260000000000002</c:v>
                </c:pt>
                <c:pt idx="6670">
                  <c:v>11.613</c:v>
                </c:pt>
                <c:pt idx="6671">
                  <c:v>5.1429999999999998</c:v>
                </c:pt>
                <c:pt idx="6672">
                  <c:v>4.67</c:v>
                </c:pt>
                <c:pt idx="6673">
                  <c:v>5.0789999999999997</c:v>
                </c:pt>
                <c:pt idx="6674">
                  <c:v>4.907</c:v>
                </c:pt>
                <c:pt idx="6675">
                  <c:v>4.7249999999999996</c:v>
                </c:pt>
                <c:pt idx="6676">
                  <c:v>6.569</c:v>
                </c:pt>
                <c:pt idx="6677">
                  <c:v>6.181</c:v>
                </c:pt>
                <c:pt idx="6678">
                  <c:v>7.1710000000000003</c:v>
                </c:pt>
                <c:pt idx="6679">
                  <c:v>13.074</c:v>
                </c:pt>
                <c:pt idx="6680">
                  <c:v>15.637</c:v>
                </c:pt>
                <c:pt idx="6681">
                  <c:v>9.7680000000000007</c:v>
                </c:pt>
                <c:pt idx="6682">
                  <c:v>6.0970000000000004</c:v>
                </c:pt>
                <c:pt idx="6683">
                  <c:v>6.3559999999999999</c:v>
                </c:pt>
                <c:pt idx="6684">
                  <c:v>5.8440000000000003</c:v>
                </c:pt>
                <c:pt idx="6685">
                  <c:v>6.585</c:v>
                </c:pt>
                <c:pt idx="6686">
                  <c:v>5.0720000000000001</c:v>
                </c:pt>
                <c:pt idx="6687">
                  <c:v>3.851</c:v>
                </c:pt>
                <c:pt idx="6688">
                  <c:v>6.617</c:v>
                </c:pt>
                <c:pt idx="6689">
                  <c:v>9.2520000000000007</c:v>
                </c:pt>
                <c:pt idx="6690">
                  <c:v>5.7439999999999998</c:v>
                </c:pt>
                <c:pt idx="6691">
                  <c:v>4.5259999999999998</c:v>
                </c:pt>
                <c:pt idx="6692">
                  <c:v>10.1</c:v>
                </c:pt>
                <c:pt idx="6693">
                  <c:v>10.816000000000001</c:v>
                </c:pt>
                <c:pt idx="6694">
                  <c:v>9.9429999999999996</c:v>
                </c:pt>
                <c:pt idx="6695">
                  <c:v>5.6449999999999996</c:v>
                </c:pt>
                <c:pt idx="6696">
                  <c:v>5.4889999999999999</c:v>
                </c:pt>
                <c:pt idx="6697">
                  <c:v>6.681</c:v>
                </c:pt>
                <c:pt idx="6698">
                  <c:v>7.1740000000000004</c:v>
                </c:pt>
                <c:pt idx="6699">
                  <c:v>6.0439999999999996</c:v>
                </c:pt>
                <c:pt idx="6700">
                  <c:v>3.79</c:v>
                </c:pt>
                <c:pt idx="6701">
                  <c:v>6.3659999999999997</c:v>
                </c:pt>
                <c:pt idx="6702">
                  <c:v>7.7869999999999999</c:v>
                </c:pt>
                <c:pt idx="6703">
                  <c:v>5.4260000000000002</c:v>
                </c:pt>
                <c:pt idx="6704">
                  <c:v>4.4669999999999996</c:v>
                </c:pt>
                <c:pt idx="6705">
                  <c:v>6.5880000000000001</c:v>
                </c:pt>
                <c:pt idx="6706">
                  <c:v>5.2859999999999996</c:v>
                </c:pt>
                <c:pt idx="6707">
                  <c:v>13.760999999999999</c:v>
                </c:pt>
                <c:pt idx="6708">
                  <c:v>7.8239999999999998</c:v>
                </c:pt>
                <c:pt idx="6709">
                  <c:v>6.0810000000000004</c:v>
                </c:pt>
                <c:pt idx="6710">
                  <c:v>4.6589999999999998</c:v>
                </c:pt>
                <c:pt idx="6711">
                  <c:v>7.7229999999999999</c:v>
                </c:pt>
                <c:pt idx="6712">
                  <c:v>6.4279999999999999</c:v>
                </c:pt>
                <c:pt idx="6713">
                  <c:v>5.3040000000000003</c:v>
                </c:pt>
                <c:pt idx="6714">
                  <c:v>5.3710000000000004</c:v>
                </c:pt>
                <c:pt idx="6715">
                  <c:v>6.8259999999999996</c:v>
                </c:pt>
                <c:pt idx="6716">
                  <c:v>7.6059999999999999</c:v>
                </c:pt>
                <c:pt idx="6717">
                  <c:v>6.8860000000000001</c:v>
                </c:pt>
                <c:pt idx="6718">
                  <c:v>4.665</c:v>
                </c:pt>
                <c:pt idx="6719">
                  <c:v>6.3959999999999999</c:v>
                </c:pt>
                <c:pt idx="6720">
                  <c:v>7.593</c:v>
                </c:pt>
                <c:pt idx="6721">
                  <c:v>7.4909999999999997</c:v>
                </c:pt>
                <c:pt idx="6722">
                  <c:v>6.9390000000000001</c:v>
                </c:pt>
                <c:pt idx="6723">
                  <c:v>6.6020000000000003</c:v>
                </c:pt>
                <c:pt idx="6724">
                  <c:v>5.0510000000000002</c:v>
                </c:pt>
                <c:pt idx="6725">
                  <c:v>6.1470000000000002</c:v>
                </c:pt>
                <c:pt idx="6726">
                  <c:v>6.3010000000000002</c:v>
                </c:pt>
                <c:pt idx="6727">
                  <c:v>5.8959999999999999</c:v>
                </c:pt>
                <c:pt idx="6728">
                  <c:v>5.12</c:v>
                </c:pt>
                <c:pt idx="6729">
                  <c:v>5.1550000000000002</c:v>
                </c:pt>
                <c:pt idx="6730">
                  <c:v>6.2190000000000003</c:v>
                </c:pt>
                <c:pt idx="6731">
                  <c:v>6.4989999999999997</c:v>
                </c:pt>
                <c:pt idx="6732">
                  <c:v>8.2379999999999995</c:v>
                </c:pt>
                <c:pt idx="6733">
                  <c:v>5.3049999999999997</c:v>
                </c:pt>
                <c:pt idx="6734">
                  <c:v>6.7990000000000004</c:v>
                </c:pt>
                <c:pt idx="6735">
                  <c:v>5.8760000000000003</c:v>
                </c:pt>
                <c:pt idx="6736">
                  <c:v>6.0960000000000001</c:v>
                </c:pt>
                <c:pt idx="6737">
                  <c:v>8.07</c:v>
                </c:pt>
                <c:pt idx="6738">
                  <c:v>6.4640000000000004</c:v>
                </c:pt>
                <c:pt idx="6739">
                  <c:v>5.907</c:v>
                </c:pt>
                <c:pt idx="6740">
                  <c:v>6.6980000000000004</c:v>
                </c:pt>
                <c:pt idx="6741">
                  <c:v>6.4359999999999999</c:v>
                </c:pt>
                <c:pt idx="6742">
                  <c:v>7.4109999999999996</c:v>
                </c:pt>
                <c:pt idx="6743">
                  <c:v>6.7969999999999997</c:v>
                </c:pt>
                <c:pt idx="6744">
                  <c:v>5.306</c:v>
                </c:pt>
                <c:pt idx="6745">
                  <c:v>6.5830000000000002</c:v>
                </c:pt>
                <c:pt idx="6746">
                  <c:v>6.3810000000000002</c:v>
                </c:pt>
                <c:pt idx="6747">
                  <c:v>7.0860000000000003</c:v>
                </c:pt>
                <c:pt idx="6748">
                  <c:v>9.0129999999999999</c:v>
                </c:pt>
                <c:pt idx="6749">
                  <c:v>5.8460000000000001</c:v>
                </c:pt>
                <c:pt idx="6750">
                  <c:v>8.2889999999999997</c:v>
                </c:pt>
                <c:pt idx="6751">
                  <c:v>8.6969999999999992</c:v>
                </c:pt>
                <c:pt idx="6752">
                  <c:v>10.016999999999999</c:v>
                </c:pt>
                <c:pt idx="6753">
                  <c:v>5.7489999999999997</c:v>
                </c:pt>
                <c:pt idx="6754">
                  <c:v>6.3529999999999998</c:v>
                </c:pt>
                <c:pt idx="6755">
                  <c:v>5.9989999999999997</c:v>
                </c:pt>
                <c:pt idx="6756">
                  <c:v>5.6079999999999997</c:v>
                </c:pt>
                <c:pt idx="6757">
                  <c:v>5.508</c:v>
                </c:pt>
                <c:pt idx="6758">
                  <c:v>7.3979999999999997</c:v>
                </c:pt>
                <c:pt idx="6759">
                  <c:v>11.414999999999999</c:v>
                </c:pt>
                <c:pt idx="6760">
                  <c:v>6.2149999999999999</c:v>
                </c:pt>
                <c:pt idx="6761">
                  <c:v>7.2130000000000001</c:v>
                </c:pt>
                <c:pt idx="6762">
                  <c:v>9.4130000000000003</c:v>
                </c:pt>
                <c:pt idx="6763">
                  <c:v>7.7939999999999996</c:v>
                </c:pt>
                <c:pt idx="6764">
                  <c:v>5.12</c:v>
                </c:pt>
                <c:pt idx="6765">
                  <c:v>5.016</c:v>
                </c:pt>
                <c:pt idx="6766">
                  <c:v>6.8159999999999998</c:v>
                </c:pt>
                <c:pt idx="6767">
                  <c:v>11.23</c:v>
                </c:pt>
                <c:pt idx="6768">
                  <c:v>10.486000000000001</c:v>
                </c:pt>
                <c:pt idx="6769">
                  <c:v>5.2930000000000001</c:v>
                </c:pt>
                <c:pt idx="6770">
                  <c:v>5.157</c:v>
                </c:pt>
                <c:pt idx="6771">
                  <c:v>7.7190000000000003</c:v>
                </c:pt>
                <c:pt idx="6772">
                  <c:v>8.1929999999999996</c:v>
                </c:pt>
                <c:pt idx="6773">
                  <c:v>7.1529999999999996</c:v>
                </c:pt>
                <c:pt idx="6774">
                  <c:v>7.8390000000000004</c:v>
                </c:pt>
                <c:pt idx="6775">
                  <c:v>11.65</c:v>
                </c:pt>
                <c:pt idx="6776">
                  <c:v>18.369</c:v>
                </c:pt>
                <c:pt idx="6777">
                  <c:v>19.7</c:v>
                </c:pt>
                <c:pt idx="6778">
                  <c:v>17.460999999999999</c:v>
                </c:pt>
                <c:pt idx="6779">
                  <c:v>14.275</c:v>
                </c:pt>
                <c:pt idx="6780">
                  <c:v>12.446</c:v>
                </c:pt>
                <c:pt idx="6781">
                  <c:v>11.968999999999999</c:v>
                </c:pt>
                <c:pt idx="6782">
                  <c:v>8.7159999999999993</c:v>
                </c:pt>
                <c:pt idx="6783">
                  <c:v>7.4290000000000003</c:v>
                </c:pt>
                <c:pt idx="6784">
                  <c:v>5.6710000000000003</c:v>
                </c:pt>
                <c:pt idx="6785">
                  <c:v>4.47</c:v>
                </c:pt>
                <c:pt idx="6786">
                  <c:v>6.2039999999999997</c:v>
                </c:pt>
                <c:pt idx="6787">
                  <c:v>6.5659999999999998</c:v>
                </c:pt>
                <c:pt idx="6788">
                  <c:v>7.0629999999999997</c:v>
                </c:pt>
                <c:pt idx="6789">
                  <c:v>11.648999999999999</c:v>
                </c:pt>
                <c:pt idx="6790">
                  <c:v>17.376999999999999</c:v>
                </c:pt>
                <c:pt idx="6791">
                  <c:v>10.744</c:v>
                </c:pt>
                <c:pt idx="6792">
                  <c:v>5.9850000000000003</c:v>
                </c:pt>
                <c:pt idx="6793">
                  <c:v>6.8040000000000003</c:v>
                </c:pt>
                <c:pt idx="6794">
                  <c:v>5.87</c:v>
                </c:pt>
                <c:pt idx="6795">
                  <c:v>7.09</c:v>
                </c:pt>
                <c:pt idx="6796">
                  <c:v>6.5919999999999996</c:v>
                </c:pt>
                <c:pt idx="6797">
                  <c:v>9.3789999999999996</c:v>
                </c:pt>
                <c:pt idx="6798">
                  <c:v>8.6560000000000006</c:v>
                </c:pt>
                <c:pt idx="6799">
                  <c:v>5.915</c:v>
                </c:pt>
                <c:pt idx="6800">
                  <c:v>12.403</c:v>
                </c:pt>
                <c:pt idx="6801">
                  <c:v>6.4809999999999999</c:v>
                </c:pt>
                <c:pt idx="6802">
                  <c:v>6.2140000000000004</c:v>
                </c:pt>
                <c:pt idx="6803">
                  <c:v>9.5559999999999992</c:v>
                </c:pt>
                <c:pt idx="6804">
                  <c:v>11.551</c:v>
                </c:pt>
                <c:pt idx="6805">
                  <c:v>5.58</c:v>
                </c:pt>
                <c:pt idx="6806">
                  <c:v>5.3470000000000004</c:v>
                </c:pt>
                <c:pt idx="6807">
                  <c:v>13.364000000000001</c:v>
                </c:pt>
                <c:pt idx="6808">
                  <c:v>17.581</c:v>
                </c:pt>
                <c:pt idx="6809">
                  <c:v>8.86</c:v>
                </c:pt>
                <c:pt idx="6810">
                  <c:v>11.122</c:v>
                </c:pt>
                <c:pt idx="6811">
                  <c:v>17.305</c:v>
                </c:pt>
                <c:pt idx="6812">
                  <c:v>21.928000000000001</c:v>
                </c:pt>
                <c:pt idx="6813">
                  <c:v>26.167000000000002</c:v>
                </c:pt>
                <c:pt idx="6814">
                  <c:v>21.027999999999999</c:v>
                </c:pt>
                <c:pt idx="6815">
                  <c:v>20.827999999999999</c:v>
                </c:pt>
                <c:pt idx="6816">
                  <c:v>20.61</c:v>
                </c:pt>
                <c:pt idx="6817">
                  <c:v>14.542</c:v>
                </c:pt>
                <c:pt idx="6818">
                  <c:v>9.2639999999999993</c:v>
                </c:pt>
                <c:pt idx="6819">
                  <c:v>9.3539999999999992</c:v>
                </c:pt>
                <c:pt idx="6820">
                  <c:v>20.794</c:v>
                </c:pt>
                <c:pt idx="6821">
                  <c:v>29.314</c:v>
                </c:pt>
                <c:pt idx="6822">
                  <c:v>31.515999999999998</c:v>
                </c:pt>
                <c:pt idx="6823">
                  <c:v>25.501000000000001</c:v>
                </c:pt>
                <c:pt idx="6824">
                  <c:v>25.425999999999998</c:v>
                </c:pt>
                <c:pt idx="6825">
                  <c:v>24.324000000000002</c:v>
                </c:pt>
                <c:pt idx="6826">
                  <c:v>25.183</c:v>
                </c:pt>
                <c:pt idx="6827">
                  <c:v>19.911000000000001</c:v>
                </c:pt>
                <c:pt idx="6828">
                  <c:v>10.722</c:v>
                </c:pt>
                <c:pt idx="6829">
                  <c:v>9.6359999999999992</c:v>
                </c:pt>
                <c:pt idx="6830">
                  <c:v>7.9450000000000003</c:v>
                </c:pt>
                <c:pt idx="6831">
                  <c:v>5.9690000000000003</c:v>
                </c:pt>
                <c:pt idx="6832">
                  <c:v>7.032</c:v>
                </c:pt>
                <c:pt idx="6833">
                  <c:v>6.8689999999999998</c:v>
                </c:pt>
                <c:pt idx="6834">
                  <c:v>8.984</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pt idx="6469">
                  <c:v>34.61</c:v>
                </c:pt>
                <c:pt idx="6470">
                  <c:v>29.32</c:v>
                </c:pt>
                <c:pt idx="6471">
                  <c:v>19.190000000000001</c:v>
                </c:pt>
                <c:pt idx="6472">
                  <c:v>29.85</c:v>
                </c:pt>
                <c:pt idx="6473">
                  <c:v>38.31</c:v>
                </c:pt>
                <c:pt idx="6474">
                  <c:v>43.75</c:v>
                </c:pt>
                <c:pt idx="6475">
                  <c:v>41.35</c:v>
                </c:pt>
                <c:pt idx="6476">
                  <c:v>46.99</c:v>
                </c:pt>
                <c:pt idx="6477">
                  <c:v>49.36</c:v>
                </c:pt>
                <c:pt idx="6478">
                  <c:v>46.22</c:v>
                </c:pt>
                <c:pt idx="6479">
                  <c:v>36.51</c:v>
                </c:pt>
                <c:pt idx="6480">
                  <c:v>37.4</c:v>
                </c:pt>
                <c:pt idx="6481">
                  <c:v>41.49</c:v>
                </c:pt>
                <c:pt idx="6482">
                  <c:v>46.25</c:v>
                </c:pt>
                <c:pt idx="6483">
                  <c:v>51.9</c:v>
                </c:pt>
                <c:pt idx="6484">
                  <c:v>39.619999999999997</c:v>
                </c:pt>
                <c:pt idx="6485">
                  <c:v>44.52</c:v>
                </c:pt>
                <c:pt idx="6486">
                  <c:v>45.55</c:v>
                </c:pt>
                <c:pt idx="6487">
                  <c:v>38.17</c:v>
                </c:pt>
                <c:pt idx="6488">
                  <c:v>35.630000000000003</c:v>
                </c:pt>
                <c:pt idx="6489">
                  <c:v>34.68</c:v>
                </c:pt>
                <c:pt idx="6490">
                  <c:v>26.5</c:v>
                </c:pt>
                <c:pt idx="6491">
                  <c:v>39.83</c:v>
                </c:pt>
                <c:pt idx="6492">
                  <c:v>31.54</c:v>
                </c:pt>
                <c:pt idx="6493">
                  <c:v>33.520000000000003</c:v>
                </c:pt>
                <c:pt idx="6494">
                  <c:v>29.11</c:v>
                </c:pt>
                <c:pt idx="6495">
                  <c:v>25.93</c:v>
                </c:pt>
                <c:pt idx="6496">
                  <c:v>27.02</c:v>
                </c:pt>
                <c:pt idx="6497">
                  <c:v>35.6</c:v>
                </c:pt>
                <c:pt idx="6498">
                  <c:v>36.76</c:v>
                </c:pt>
                <c:pt idx="6499">
                  <c:v>37.61</c:v>
                </c:pt>
                <c:pt idx="6500">
                  <c:v>32.1</c:v>
                </c:pt>
                <c:pt idx="6501">
                  <c:v>45.02</c:v>
                </c:pt>
                <c:pt idx="6502">
                  <c:v>46.18</c:v>
                </c:pt>
                <c:pt idx="6503">
                  <c:v>38.840000000000003</c:v>
                </c:pt>
                <c:pt idx="6504">
                  <c:v>35.21</c:v>
                </c:pt>
                <c:pt idx="6505">
                  <c:v>27.62</c:v>
                </c:pt>
                <c:pt idx="6506">
                  <c:v>26.92</c:v>
                </c:pt>
                <c:pt idx="6507">
                  <c:v>37.5</c:v>
                </c:pt>
                <c:pt idx="6508">
                  <c:v>41.35</c:v>
                </c:pt>
                <c:pt idx="6509">
                  <c:v>38.909999999999997</c:v>
                </c:pt>
                <c:pt idx="6510">
                  <c:v>35.03</c:v>
                </c:pt>
                <c:pt idx="6511">
                  <c:v>37.82</c:v>
                </c:pt>
                <c:pt idx="6512">
                  <c:v>41.49</c:v>
                </c:pt>
                <c:pt idx="6513">
                  <c:v>40.4</c:v>
                </c:pt>
                <c:pt idx="6514">
                  <c:v>46.32</c:v>
                </c:pt>
                <c:pt idx="6515">
                  <c:v>49.43</c:v>
                </c:pt>
                <c:pt idx="6516">
                  <c:v>50.66</c:v>
                </c:pt>
                <c:pt idx="6517">
                  <c:v>43.54</c:v>
                </c:pt>
                <c:pt idx="6518">
                  <c:v>42.48</c:v>
                </c:pt>
                <c:pt idx="6519">
                  <c:v>50.63</c:v>
                </c:pt>
                <c:pt idx="6520">
                  <c:v>46.75</c:v>
                </c:pt>
                <c:pt idx="6521">
                  <c:v>36.83</c:v>
                </c:pt>
                <c:pt idx="6522">
                  <c:v>36.83</c:v>
                </c:pt>
                <c:pt idx="6523">
                  <c:v>30.83</c:v>
                </c:pt>
                <c:pt idx="6524">
                  <c:v>28.82</c:v>
                </c:pt>
                <c:pt idx="6525">
                  <c:v>28.93</c:v>
                </c:pt>
                <c:pt idx="6526">
                  <c:v>34.4</c:v>
                </c:pt>
                <c:pt idx="6527">
                  <c:v>42.44</c:v>
                </c:pt>
                <c:pt idx="6528">
                  <c:v>45.72</c:v>
                </c:pt>
                <c:pt idx="6529">
                  <c:v>38.67</c:v>
                </c:pt>
                <c:pt idx="6530">
                  <c:v>38.700000000000003</c:v>
                </c:pt>
                <c:pt idx="6531">
                  <c:v>37.29</c:v>
                </c:pt>
                <c:pt idx="6532">
                  <c:v>33.659999999999997</c:v>
                </c:pt>
                <c:pt idx="6533">
                  <c:v>32.6</c:v>
                </c:pt>
                <c:pt idx="6534">
                  <c:v>38</c:v>
                </c:pt>
                <c:pt idx="6535">
                  <c:v>41.91</c:v>
                </c:pt>
                <c:pt idx="6536">
                  <c:v>50.03</c:v>
                </c:pt>
                <c:pt idx="6537">
                  <c:v>49.74</c:v>
                </c:pt>
                <c:pt idx="6538">
                  <c:v>39.479999999999997</c:v>
                </c:pt>
                <c:pt idx="6539">
                  <c:v>33.76</c:v>
                </c:pt>
                <c:pt idx="6540">
                  <c:v>39.369999999999997</c:v>
                </c:pt>
                <c:pt idx="6541">
                  <c:v>32.6</c:v>
                </c:pt>
                <c:pt idx="6542">
                  <c:v>40.15</c:v>
                </c:pt>
                <c:pt idx="6543">
                  <c:v>39.549999999999997</c:v>
                </c:pt>
                <c:pt idx="6544">
                  <c:v>45.86</c:v>
                </c:pt>
                <c:pt idx="6545">
                  <c:v>43.68</c:v>
                </c:pt>
                <c:pt idx="6546">
                  <c:v>43.32</c:v>
                </c:pt>
                <c:pt idx="6547">
                  <c:v>41</c:v>
                </c:pt>
                <c:pt idx="6548">
                  <c:v>34.4</c:v>
                </c:pt>
                <c:pt idx="6549">
                  <c:v>42.05</c:v>
                </c:pt>
                <c:pt idx="6550">
                  <c:v>41</c:v>
                </c:pt>
                <c:pt idx="6551">
                  <c:v>39.83</c:v>
                </c:pt>
                <c:pt idx="6552">
                  <c:v>35.07</c:v>
                </c:pt>
                <c:pt idx="6553">
                  <c:v>36.51</c:v>
                </c:pt>
                <c:pt idx="6554">
                  <c:v>35.99</c:v>
                </c:pt>
                <c:pt idx="6555">
                  <c:v>39.270000000000003</c:v>
                </c:pt>
                <c:pt idx="6556">
                  <c:v>41.45</c:v>
                </c:pt>
                <c:pt idx="6557">
                  <c:v>37.96</c:v>
                </c:pt>
                <c:pt idx="6558">
                  <c:v>38.17</c:v>
                </c:pt>
                <c:pt idx="6559">
                  <c:v>35.21</c:v>
                </c:pt>
                <c:pt idx="6560">
                  <c:v>29.56</c:v>
                </c:pt>
                <c:pt idx="6561">
                  <c:v>28.72</c:v>
                </c:pt>
                <c:pt idx="6562">
                  <c:v>28.15</c:v>
                </c:pt>
                <c:pt idx="6563">
                  <c:v>36.200000000000003</c:v>
                </c:pt>
                <c:pt idx="6564">
                  <c:v>34.64</c:v>
                </c:pt>
                <c:pt idx="6565">
                  <c:v>36.130000000000003</c:v>
                </c:pt>
                <c:pt idx="6566">
                  <c:v>45.55</c:v>
                </c:pt>
                <c:pt idx="6567">
                  <c:v>38.700000000000003</c:v>
                </c:pt>
                <c:pt idx="6568">
                  <c:v>36.69</c:v>
                </c:pt>
                <c:pt idx="6569">
                  <c:v>32.46</c:v>
                </c:pt>
                <c:pt idx="6570">
                  <c:v>29.64</c:v>
                </c:pt>
                <c:pt idx="6571">
                  <c:v>36.270000000000003</c:v>
                </c:pt>
                <c:pt idx="6572">
                  <c:v>19.399999999999999</c:v>
                </c:pt>
                <c:pt idx="6573">
                  <c:v>16.86</c:v>
                </c:pt>
                <c:pt idx="6574">
                  <c:v>34.57</c:v>
                </c:pt>
                <c:pt idx="6575">
                  <c:v>32.42</c:v>
                </c:pt>
                <c:pt idx="6576">
                  <c:v>40.85</c:v>
                </c:pt>
                <c:pt idx="6577">
                  <c:v>32.39</c:v>
                </c:pt>
                <c:pt idx="6578">
                  <c:v>31.01</c:v>
                </c:pt>
                <c:pt idx="6579">
                  <c:v>25.47</c:v>
                </c:pt>
                <c:pt idx="6580">
                  <c:v>20.18</c:v>
                </c:pt>
                <c:pt idx="6581">
                  <c:v>31.86</c:v>
                </c:pt>
                <c:pt idx="6582">
                  <c:v>26.88</c:v>
                </c:pt>
                <c:pt idx="6583">
                  <c:v>22.19</c:v>
                </c:pt>
                <c:pt idx="6584">
                  <c:v>34.049999999999997</c:v>
                </c:pt>
                <c:pt idx="6585">
                  <c:v>33.450000000000003</c:v>
                </c:pt>
                <c:pt idx="6586">
                  <c:v>36.97</c:v>
                </c:pt>
                <c:pt idx="6587">
                  <c:v>38.1</c:v>
                </c:pt>
                <c:pt idx="6588">
                  <c:v>34.86</c:v>
                </c:pt>
                <c:pt idx="6589">
                  <c:v>26.92</c:v>
                </c:pt>
                <c:pt idx="6590">
                  <c:v>32.74</c:v>
                </c:pt>
                <c:pt idx="6591">
                  <c:v>36.83</c:v>
                </c:pt>
                <c:pt idx="6592">
                  <c:v>39.130000000000003</c:v>
                </c:pt>
                <c:pt idx="6593">
                  <c:v>49.71</c:v>
                </c:pt>
                <c:pt idx="6594">
                  <c:v>35.42</c:v>
                </c:pt>
                <c:pt idx="6595">
                  <c:v>28.89</c:v>
                </c:pt>
                <c:pt idx="6596">
                  <c:v>29.21</c:v>
                </c:pt>
                <c:pt idx="6597">
                  <c:v>33.090000000000003</c:v>
                </c:pt>
                <c:pt idx="6598">
                  <c:v>22.97</c:v>
                </c:pt>
                <c:pt idx="6599">
                  <c:v>19.649999999999999</c:v>
                </c:pt>
                <c:pt idx="6600">
                  <c:v>26</c:v>
                </c:pt>
                <c:pt idx="6601">
                  <c:v>26.85</c:v>
                </c:pt>
                <c:pt idx="6602">
                  <c:v>30.94</c:v>
                </c:pt>
                <c:pt idx="6603">
                  <c:v>22.26</c:v>
                </c:pt>
                <c:pt idx="6604">
                  <c:v>21.7</c:v>
                </c:pt>
                <c:pt idx="6605">
                  <c:v>21.1</c:v>
                </c:pt>
                <c:pt idx="6606">
                  <c:v>28.51</c:v>
                </c:pt>
                <c:pt idx="6607">
                  <c:v>17</c:v>
                </c:pt>
                <c:pt idx="6608">
                  <c:v>20.64</c:v>
                </c:pt>
                <c:pt idx="6609">
                  <c:v>24.66</c:v>
                </c:pt>
                <c:pt idx="6610">
                  <c:v>31.4</c:v>
                </c:pt>
                <c:pt idx="6611">
                  <c:v>32.56</c:v>
                </c:pt>
                <c:pt idx="6612">
                  <c:v>17.850000000000001</c:v>
                </c:pt>
                <c:pt idx="6613">
                  <c:v>17.079999999999998</c:v>
                </c:pt>
                <c:pt idx="6614">
                  <c:v>22.44</c:v>
                </c:pt>
                <c:pt idx="6615">
                  <c:v>27.24</c:v>
                </c:pt>
                <c:pt idx="6616">
                  <c:v>44.42</c:v>
                </c:pt>
                <c:pt idx="6617">
                  <c:v>20.82</c:v>
                </c:pt>
                <c:pt idx="6618">
                  <c:v>27.87</c:v>
                </c:pt>
                <c:pt idx="6619">
                  <c:v>50.49</c:v>
                </c:pt>
                <c:pt idx="6620">
                  <c:v>22.37</c:v>
                </c:pt>
                <c:pt idx="6621">
                  <c:v>17.25</c:v>
                </c:pt>
                <c:pt idx="6622">
                  <c:v>25.68</c:v>
                </c:pt>
                <c:pt idx="6623">
                  <c:v>27.06</c:v>
                </c:pt>
                <c:pt idx="6624">
                  <c:v>25.4</c:v>
                </c:pt>
                <c:pt idx="6625">
                  <c:v>13.76</c:v>
                </c:pt>
                <c:pt idx="6626">
                  <c:v>20.67</c:v>
                </c:pt>
                <c:pt idx="6627">
                  <c:v>22.54</c:v>
                </c:pt>
                <c:pt idx="6628">
                  <c:v>31.19</c:v>
                </c:pt>
                <c:pt idx="6629">
                  <c:v>30.59</c:v>
                </c:pt>
                <c:pt idx="6630">
                  <c:v>25.93</c:v>
                </c:pt>
                <c:pt idx="6631">
                  <c:v>45.12</c:v>
                </c:pt>
                <c:pt idx="6632">
                  <c:v>18.13</c:v>
                </c:pt>
                <c:pt idx="6633">
                  <c:v>20.36</c:v>
                </c:pt>
                <c:pt idx="6634">
                  <c:v>18.8</c:v>
                </c:pt>
                <c:pt idx="6635">
                  <c:v>32.07</c:v>
                </c:pt>
                <c:pt idx="6636">
                  <c:v>18.87</c:v>
                </c:pt>
                <c:pt idx="6637">
                  <c:v>16.23</c:v>
                </c:pt>
                <c:pt idx="6638">
                  <c:v>28.82</c:v>
                </c:pt>
                <c:pt idx="6639">
                  <c:v>17.29</c:v>
                </c:pt>
                <c:pt idx="6640">
                  <c:v>21.06</c:v>
                </c:pt>
                <c:pt idx="6641">
                  <c:v>18.95</c:v>
                </c:pt>
                <c:pt idx="6642">
                  <c:v>29.64</c:v>
                </c:pt>
                <c:pt idx="6643">
                  <c:v>32.630000000000003</c:v>
                </c:pt>
                <c:pt idx="6644">
                  <c:v>23.25</c:v>
                </c:pt>
                <c:pt idx="6645">
                  <c:v>50.49</c:v>
                </c:pt>
                <c:pt idx="6646">
                  <c:v>50.42</c:v>
                </c:pt>
                <c:pt idx="6647">
                  <c:v>20.78</c:v>
                </c:pt>
                <c:pt idx="6648">
                  <c:v>24.06</c:v>
                </c:pt>
                <c:pt idx="6649">
                  <c:v>24.8</c:v>
                </c:pt>
                <c:pt idx="6650">
                  <c:v>30.76</c:v>
                </c:pt>
                <c:pt idx="6651">
                  <c:v>30.34</c:v>
                </c:pt>
                <c:pt idx="6652">
                  <c:v>23.25</c:v>
                </c:pt>
                <c:pt idx="6653">
                  <c:v>21.45</c:v>
                </c:pt>
                <c:pt idx="6654">
                  <c:v>31.08</c:v>
                </c:pt>
                <c:pt idx="6655">
                  <c:v>24.7</c:v>
                </c:pt>
                <c:pt idx="6656">
                  <c:v>31.01</c:v>
                </c:pt>
                <c:pt idx="6657">
                  <c:v>37.29</c:v>
                </c:pt>
                <c:pt idx="6658">
                  <c:v>24.52</c:v>
                </c:pt>
                <c:pt idx="6659">
                  <c:v>18.63</c:v>
                </c:pt>
                <c:pt idx="6660">
                  <c:v>27.77</c:v>
                </c:pt>
                <c:pt idx="6661">
                  <c:v>27.52</c:v>
                </c:pt>
                <c:pt idx="6662">
                  <c:v>13.79</c:v>
                </c:pt>
                <c:pt idx="6663">
                  <c:v>35.700000000000003</c:v>
                </c:pt>
                <c:pt idx="6664">
                  <c:v>40.4</c:v>
                </c:pt>
                <c:pt idx="6665">
                  <c:v>26.21</c:v>
                </c:pt>
                <c:pt idx="6666">
                  <c:v>34.36</c:v>
                </c:pt>
                <c:pt idx="6667">
                  <c:v>44.45</c:v>
                </c:pt>
                <c:pt idx="6668">
                  <c:v>29.14</c:v>
                </c:pt>
                <c:pt idx="6669">
                  <c:v>32.880000000000003</c:v>
                </c:pt>
                <c:pt idx="6670">
                  <c:v>39.200000000000003</c:v>
                </c:pt>
                <c:pt idx="6671">
                  <c:v>17.78</c:v>
                </c:pt>
                <c:pt idx="6672">
                  <c:v>16.48</c:v>
                </c:pt>
                <c:pt idx="6673">
                  <c:v>16.760000000000002</c:v>
                </c:pt>
                <c:pt idx="6674">
                  <c:v>20.46</c:v>
                </c:pt>
                <c:pt idx="6675">
                  <c:v>18.239999999999998</c:v>
                </c:pt>
                <c:pt idx="6676">
                  <c:v>25.47</c:v>
                </c:pt>
                <c:pt idx="6677">
                  <c:v>22.93</c:v>
                </c:pt>
                <c:pt idx="6678">
                  <c:v>24.84</c:v>
                </c:pt>
                <c:pt idx="6679">
                  <c:v>34.43</c:v>
                </c:pt>
                <c:pt idx="6680">
                  <c:v>28.89</c:v>
                </c:pt>
                <c:pt idx="6681">
                  <c:v>21.38</c:v>
                </c:pt>
                <c:pt idx="6682">
                  <c:v>16.48</c:v>
                </c:pt>
                <c:pt idx="6683">
                  <c:v>21.13</c:v>
                </c:pt>
                <c:pt idx="6684">
                  <c:v>22.51</c:v>
                </c:pt>
                <c:pt idx="6685">
                  <c:v>31.01</c:v>
                </c:pt>
                <c:pt idx="6686">
                  <c:v>47.66</c:v>
                </c:pt>
                <c:pt idx="6687">
                  <c:v>27.94</c:v>
                </c:pt>
                <c:pt idx="6688">
                  <c:v>21.24</c:v>
                </c:pt>
                <c:pt idx="6689">
                  <c:v>32.880000000000003</c:v>
                </c:pt>
                <c:pt idx="6690">
                  <c:v>26.92</c:v>
                </c:pt>
                <c:pt idx="6691">
                  <c:v>15.24</c:v>
                </c:pt>
                <c:pt idx="6692">
                  <c:v>41.74</c:v>
                </c:pt>
                <c:pt idx="6693">
                  <c:v>33.729999999999997</c:v>
                </c:pt>
                <c:pt idx="6694">
                  <c:v>44.14</c:v>
                </c:pt>
                <c:pt idx="6695">
                  <c:v>17.78</c:v>
                </c:pt>
                <c:pt idx="6696">
                  <c:v>20.36</c:v>
                </c:pt>
                <c:pt idx="6697">
                  <c:v>26.6</c:v>
                </c:pt>
                <c:pt idx="6698">
                  <c:v>26.6</c:v>
                </c:pt>
                <c:pt idx="6699">
                  <c:v>21.27</c:v>
                </c:pt>
                <c:pt idx="6700">
                  <c:v>17.04</c:v>
                </c:pt>
                <c:pt idx="6701">
                  <c:v>18.38</c:v>
                </c:pt>
                <c:pt idx="6702">
                  <c:v>22.33</c:v>
                </c:pt>
                <c:pt idx="6703">
                  <c:v>22.16</c:v>
                </c:pt>
                <c:pt idx="6704">
                  <c:v>17.64</c:v>
                </c:pt>
                <c:pt idx="6705">
                  <c:v>37.47</c:v>
                </c:pt>
                <c:pt idx="6706">
                  <c:v>21.87</c:v>
                </c:pt>
                <c:pt idx="6707">
                  <c:v>35.6</c:v>
                </c:pt>
                <c:pt idx="6708">
                  <c:v>24.87</c:v>
                </c:pt>
                <c:pt idx="6709">
                  <c:v>28.89</c:v>
                </c:pt>
                <c:pt idx="6710">
                  <c:v>20</c:v>
                </c:pt>
                <c:pt idx="6711">
                  <c:v>30.83</c:v>
                </c:pt>
                <c:pt idx="6712">
                  <c:v>24.24</c:v>
                </c:pt>
                <c:pt idx="6713">
                  <c:v>23.28</c:v>
                </c:pt>
                <c:pt idx="6714">
                  <c:v>23.36</c:v>
                </c:pt>
                <c:pt idx="6715">
                  <c:v>29.64</c:v>
                </c:pt>
                <c:pt idx="6716">
                  <c:v>22.16</c:v>
                </c:pt>
                <c:pt idx="6717">
                  <c:v>18.66</c:v>
                </c:pt>
                <c:pt idx="6718">
                  <c:v>18.420000000000002</c:v>
                </c:pt>
                <c:pt idx="6719">
                  <c:v>23.32</c:v>
                </c:pt>
                <c:pt idx="6720">
                  <c:v>38.770000000000003</c:v>
                </c:pt>
                <c:pt idx="6721">
                  <c:v>22.58</c:v>
                </c:pt>
                <c:pt idx="6722">
                  <c:v>25.01</c:v>
                </c:pt>
                <c:pt idx="6723">
                  <c:v>22.3</c:v>
                </c:pt>
                <c:pt idx="6724">
                  <c:v>21.77</c:v>
                </c:pt>
                <c:pt idx="6725">
                  <c:v>23.81</c:v>
                </c:pt>
                <c:pt idx="6726">
                  <c:v>29.11</c:v>
                </c:pt>
                <c:pt idx="6727">
                  <c:v>31.54</c:v>
                </c:pt>
                <c:pt idx="6728">
                  <c:v>20</c:v>
                </c:pt>
                <c:pt idx="6729">
                  <c:v>16.3</c:v>
                </c:pt>
                <c:pt idx="6730">
                  <c:v>23.67</c:v>
                </c:pt>
                <c:pt idx="6731">
                  <c:v>31.51</c:v>
                </c:pt>
                <c:pt idx="6732">
                  <c:v>44.66</c:v>
                </c:pt>
                <c:pt idx="6733">
                  <c:v>21.7</c:v>
                </c:pt>
                <c:pt idx="6734">
                  <c:v>38.24</c:v>
                </c:pt>
                <c:pt idx="6735">
                  <c:v>26.46</c:v>
                </c:pt>
                <c:pt idx="6736">
                  <c:v>35.53</c:v>
                </c:pt>
                <c:pt idx="6737">
                  <c:v>42.02</c:v>
                </c:pt>
                <c:pt idx="6738">
                  <c:v>21.94</c:v>
                </c:pt>
                <c:pt idx="6739">
                  <c:v>35.770000000000003</c:v>
                </c:pt>
                <c:pt idx="6740">
                  <c:v>47.38</c:v>
                </c:pt>
                <c:pt idx="6741">
                  <c:v>25.47</c:v>
                </c:pt>
                <c:pt idx="6742">
                  <c:v>26.39</c:v>
                </c:pt>
                <c:pt idx="6743">
                  <c:v>21.87</c:v>
                </c:pt>
                <c:pt idx="6744">
                  <c:v>29</c:v>
                </c:pt>
                <c:pt idx="6745">
                  <c:v>21.77</c:v>
                </c:pt>
                <c:pt idx="6746">
                  <c:v>18.13</c:v>
                </c:pt>
                <c:pt idx="6747">
                  <c:v>23.81</c:v>
                </c:pt>
                <c:pt idx="6748">
                  <c:v>33.590000000000003</c:v>
                </c:pt>
                <c:pt idx="6749">
                  <c:v>19.3</c:v>
                </c:pt>
                <c:pt idx="6750">
                  <c:v>30.48</c:v>
                </c:pt>
                <c:pt idx="6751">
                  <c:v>26.92</c:v>
                </c:pt>
                <c:pt idx="6752">
                  <c:v>29.6</c:v>
                </c:pt>
                <c:pt idx="6753">
                  <c:v>35.770000000000003</c:v>
                </c:pt>
                <c:pt idx="6754">
                  <c:v>24.24</c:v>
                </c:pt>
                <c:pt idx="6755">
                  <c:v>32.630000000000003</c:v>
                </c:pt>
                <c:pt idx="6756">
                  <c:v>33.799999999999997</c:v>
                </c:pt>
                <c:pt idx="6757">
                  <c:v>14.71</c:v>
                </c:pt>
                <c:pt idx="6758">
                  <c:v>36.479999999999997</c:v>
                </c:pt>
                <c:pt idx="6759">
                  <c:v>35.700000000000003</c:v>
                </c:pt>
                <c:pt idx="6760">
                  <c:v>40.85</c:v>
                </c:pt>
                <c:pt idx="6761">
                  <c:v>24.1</c:v>
                </c:pt>
                <c:pt idx="6762">
                  <c:v>29.46</c:v>
                </c:pt>
                <c:pt idx="6763">
                  <c:v>22.19</c:v>
                </c:pt>
                <c:pt idx="6764">
                  <c:v>18.309999999999999</c:v>
                </c:pt>
                <c:pt idx="6765">
                  <c:v>20.96</c:v>
                </c:pt>
                <c:pt idx="6766">
                  <c:v>28.89</c:v>
                </c:pt>
                <c:pt idx="6767">
                  <c:v>30.62</c:v>
                </c:pt>
                <c:pt idx="6768">
                  <c:v>28.65</c:v>
                </c:pt>
                <c:pt idx="6769">
                  <c:v>13.94</c:v>
                </c:pt>
                <c:pt idx="6770">
                  <c:v>17.22</c:v>
                </c:pt>
                <c:pt idx="6771">
                  <c:v>26.5</c:v>
                </c:pt>
                <c:pt idx="6772">
                  <c:v>34.54</c:v>
                </c:pt>
                <c:pt idx="6773">
                  <c:v>30.55</c:v>
                </c:pt>
                <c:pt idx="6774">
                  <c:v>23.46</c:v>
                </c:pt>
                <c:pt idx="6775">
                  <c:v>36.229999999999997</c:v>
                </c:pt>
                <c:pt idx="6776">
                  <c:v>44.28</c:v>
                </c:pt>
                <c:pt idx="6777">
                  <c:v>44.17</c:v>
                </c:pt>
                <c:pt idx="6778">
                  <c:v>36.94</c:v>
                </c:pt>
                <c:pt idx="6779">
                  <c:v>35.99</c:v>
                </c:pt>
                <c:pt idx="6780">
                  <c:v>37.4</c:v>
                </c:pt>
                <c:pt idx="6781">
                  <c:v>34.68</c:v>
                </c:pt>
                <c:pt idx="6782">
                  <c:v>24.73</c:v>
                </c:pt>
                <c:pt idx="6783">
                  <c:v>22.79</c:v>
                </c:pt>
                <c:pt idx="6784">
                  <c:v>22.47</c:v>
                </c:pt>
                <c:pt idx="6785">
                  <c:v>12.88</c:v>
                </c:pt>
                <c:pt idx="6786">
                  <c:v>24.34</c:v>
                </c:pt>
                <c:pt idx="6787">
                  <c:v>33.9</c:v>
                </c:pt>
                <c:pt idx="6788">
                  <c:v>19.23</c:v>
                </c:pt>
                <c:pt idx="6789">
                  <c:v>30.73</c:v>
                </c:pt>
                <c:pt idx="6790">
                  <c:v>40.33</c:v>
                </c:pt>
                <c:pt idx="6791">
                  <c:v>30.83</c:v>
                </c:pt>
                <c:pt idx="6792">
                  <c:v>19.829999999999998</c:v>
                </c:pt>
                <c:pt idx="6793">
                  <c:v>25.93</c:v>
                </c:pt>
                <c:pt idx="6794">
                  <c:v>22.05</c:v>
                </c:pt>
                <c:pt idx="6795">
                  <c:v>25.72</c:v>
                </c:pt>
                <c:pt idx="6796">
                  <c:v>17.46</c:v>
                </c:pt>
                <c:pt idx="6797">
                  <c:v>32.1</c:v>
                </c:pt>
                <c:pt idx="6798">
                  <c:v>45.76</c:v>
                </c:pt>
                <c:pt idx="6799">
                  <c:v>23.28</c:v>
                </c:pt>
                <c:pt idx="6800">
                  <c:v>39.44</c:v>
                </c:pt>
                <c:pt idx="6801">
                  <c:v>26.85</c:v>
                </c:pt>
                <c:pt idx="6802">
                  <c:v>23.21</c:v>
                </c:pt>
                <c:pt idx="6803">
                  <c:v>31.68</c:v>
                </c:pt>
                <c:pt idx="6804">
                  <c:v>43.61</c:v>
                </c:pt>
                <c:pt idx="6805">
                  <c:v>28.54</c:v>
                </c:pt>
                <c:pt idx="6806">
                  <c:v>19.899999999999999</c:v>
                </c:pt>
                <c:pt idx="6807">
                  <c:v>32.25</c:v>
                </c:pt>
                <c:pt idx="6808">
                  <c:v>30.55</c:v>
                </c:pt>
                <c:pt idx="6809">
                  <c:v>32.39</c:v>
                </c:pt>
                <c:pt idx="6810">
                  <c:v>25.47</c:v>
                </c:pt>
                <c:pt idx="6811">
                  <c:v>44.24</c:v>
                </c:pt>
                <c:pt idx="6812">
                  <c:v>49.18</c:v>
                </c:pt>
                <c:pt idx="6813">
                  <c:v>43.68</c:v>
                </c:pt>
                <c:pt idx="6814">
                  <c:v>41.49</c:v>
                </c:pt>
                <c:pt idx="6815">
                  <c:v>34.89</c:v>
                </c:pt>
                <c:pt idx="6816">
                  <c:v>38.770000000000003</c:v>
                </c:pt>
                <c:pt idx="6817">
                  <c:v>28.96</c:v>
                </c:pt>
                <c:pt idx="6818">
                  <c:v>25.12</c:v>
                </c:pt>
                <c:pt idx="6819">
                  <c:v>31.19</c:v>
                </c:pt>
                <c:pt idx="6820">
                  <c:v>40.78</c:v>
                </c:pt>
                <c:pt idx="6821">
                  <c:v>44.84</c:v>
                </c:pt>
                <c:pt idx="6822">
                  <c:v>44.52</c:v>
                </c:pt>
                <c:pt idx="6823">
                  <c:v>40.29</c:v>
                </c:pt>
                <c:pt idx="6824">
                  <c:v>38.07</c:v>
                </c:pt>
                <c:pt idx="6825">
                  <c:v>35.28</c:v>
                </c:pt>
                <c:pt idx="6826">
                  <c:v>39.369999999999997</c:v>
                </c:pt>
                <c:pt idx="6827">
                  <c:v>36.130000000000003</c:v>
                </c:pt>
                <c:pt idx="6828">
                  <c:v>38.17</c:v>
                </c:pt>
                <c:pt idx="6829">
                  <c:v>32.85</c:v>
                </c:pt>
                <c:pt idx="6830">
                  <c:v>28.58</c:v>
                </c:pt>
                <c:pt idx="6831">
                  <c:v>34.72</c:v>
                </c:pt>
                <c:pt idx="6832">
                  <c:v>38.950000000000003</c:v>
                </c:pt>
                <c:pt idx="6833">
                  <c:v>22.54</c:v>
                </c:pt>
                <c:pt idx="6834">
                  <c:v>31.19</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pt idx="6469">
                  <c:v>12.446</c:v>
                </c:pt>
                <c:pt idx="6470">
                  <c:v>0</c:v>
                </c:pt>
                <c:pt idx="6471">
                  <c:v>0</c:v>
                </c:pt>
                <c:pt idx="6472">
                  <c:v>0.254</c:v>
                </c:pt>
                <c:pt idx="6473">
                  <c:v>0.50800000000000001</c:v>
                </c:pt>
                <c:pt idx="6474">
                  <c:v>1.27</c:v>
                </c:pt>
                <c:pt idx="6475">
                  <c:v>0</c:v>
                </c:pt>
                <c:pt idx="6476">
                  <c:v>0</c:v>
                </c:pt>
                <c:pt idx="6477">
                  <c:v>0</c:v>
                </c:pt>
                <c:pt idx="6478">
                  <c:v>0</c:v>
                </c:pt>
                <c:pt idx="6479">
                  <c:v>0</c:v>
                </c:pt>
                <c:pt idx="6480">
                  <c:v>0</c:v>
                </c:pt>
                <c:pt idx="6481">
                  <c:v>0</c:v>
                </c:pt>
                <c:pt idx="6482">
                  <c:v>0.254</c:v>
                </c:pt>
                <c:pt idx="6483">
                  <c:v>2.032</c:v>
                </c:pt>
                <c:pt idx="6484">
                  <c:v>0</c:v>
                </c:pt>
                <c:pt idx="6485">
                  <c:v>0</c:v>
                </c:pt>
                <c:pt idx="6486">
                  <c:v>2.286</c:v>
                </c:pt>
                <c:pt idx="6487">
                  <c:v>0</c:v>
                </c:pt>
                <c:pt idx="6488">
                  <c:v>0</c:v>
                </c:pt>
                <c:pt idx="6489">
                  <c:v>0</c:v>
                </c:pt>
                <c:pt idx="6490">
                  <c:v>3.81</c:v>
                </c:pt>
                <c:pt idx="6491">
                  <c:v>13.208</c:v>
                </c:pt>
                <c:pt idx="6492">
                  <c:v>0</c:v>
                </c:pt>
                <c:pt idx="6493">
                  <c:v>0</c:v>
                </c:pt>
                <c:pt idx="6494">
                  <c:v>0</c:v>
                </c:pt>
                <c:pt idx="6495">
                  <c:v>1.016</c:v>
                </c:pt>
                <c:pt idx="6496">
                  <c:v>0</c:v>
                </c:pt>
                <c:pt idx="6497">
                  <c:v>0</c:v>
                </c:pt>
                <c:pt idx="6498">
                  <c:v>0</c:v>
                </c:pt>
                <c:pt idx="6499">
                  <c:v>0</c:v>
                </c:pt>
                <c:pt idx="6500">
                  <c:v>2.286</c:v>
                </c:pt>
                <c:pt idx="6501">
                  <c:v>0</c:v>
                </c:pt>
                <c:pt idx="6502">
                  <c:v>0</c:v>
                </c:pt>
                <c:pt idx="6503">
                  <c:v>0</c:v>
                </c:pt>
                <c:pt idx="6504">
                  <c:v>0</c:v>
                </c:pt>
                <c:pt idx="6505">
                  <c:v>0</c:v>
                </c:pt>
                <c:pt idx="6506">
                  <c:v>0</c:v>
                </c:pt>
                <c:pt idx="6507">
                  <c:v>0</c:v>
                </c:pt>
                <c:pt idx="6508">
                  <c:v>0.50800000000000001</c:v>
                </c:pt>
                <c:pt idx="6509">
                  <c:v>0</c:v>
                </c:pt>
                <c:pt idx="6510">
                  <c:v>0</c:v>
                </c:pt>
                <c:pt idx="6511">
                  <c:v>0</c:v>
                </c:pt>
                <c:pt idx="6512">
                  <c:v>0.254</c:v>
                </c:pt>
                <c:pt idx="6513">
                  <c:v>0</c:v>
                </c:pt>
                <c:pt idx="6514">
                  <c:v>2.54</c:v>
                </c:pt>
                <c:pt idx="6515">
                  <c:v>0.254</c:v>
                </c:pt>
                <c:pt idx="6516">
                  <c:v>3.048</c:v>
                </c:pt>
                <c:pt idx="6517">
                  <c:v>0.50800000000000001</c:v>
                </c:pt>
                <c:pt idx="6518">
                  <c:v>0.254</c:v>
                </c:pt>
                <c:pt idx="6519">
                  <c:v>3.81</c:v>
                </c:pt>
                <c:pt idx="6520">
                  <c:v>6.0960000000000001</c:v>
                </c:pt>
                <c:pt idx="6521">
                  <c:v>0</c:v>
                </c:pt>
                <c:pt idx="6522">
                  <c:v>0</c:v>
                </c:pt>
                <c:pt idx="6523">
                  <c:v>0</c:v>
                </c:pt>
                <c:pt idx="6524">
                  <c:v>0</c:v>
                </c:pt>
                <c:pt idx="6525">
                  <c:v>0</c:v>
                </c:pt>
                <c:pt idx="6526">
                  <c:v>0</c:v>
                </c:pt>
                <c:pt idx="6527">
                  <c:v>5.8419999999999996</c:v>
                </c:pt>
                <c:pt idx="6528">
                  <c:v>0</c:v>
                </c:pt>
                <c:pt idx="6529">
                  <c:v>0</c:v>
                </c:pt>
                <c:pt idx="6530">
                  <c:v>4.3179999999999996</c:v>
                </c:pt>
                <c:pt idx="6531">
                  <c:v>0</c:v>
                </c:pt>
                <c:pt idx="6532">
                  <c:v>0</c:v>
                </c:pt>
                <c:pt idx="6533">
                  <c:v>0</c:v>
                </c:pt>
                <c:pt idx="6534">
                  <c:v>0</c:v>
                </c:pt>
                <c:pt idx="6535">
                  <c:v>0</c:v>
                </c:pt>
                <c:pt idx="6536">
                  <c:v>4.3179999999999996</c:v>
                </c:pt>
                <c:pt idx="6537">
                  <c:v>0</c:v>
                </c:pt>
                <c:pt idx="6538">
                  <c:v>0</c:v>
                </c:pt>
                <c:pt idx="6539">
                  <c:v>0</c:v>
                </c:pt>
                <c:pt idx="6540">
                  <c:v>0</c:v>
                </c:pt>
                <c:pt idx="6541">
                  <c:v>0</c:v>
                </c:pt>
                <c:pt idx="6542">
                  <c:v>0</c:v>
                </c:pt>
                <c:pt idx="6543">
                  <c:v>0.76200000000000001</c:v>
                </c:pt>
                <c:pt idx="6544">
                  <c:v>1.016</c:v>
                </c:pt>
                <c:pt idx="6545">
                  <c:v>0.50800000000000001</c:v>
                </c:pt>
                <c:pt idx="6546">
                  <c:v>0.254</c:v>
                </c:pt>
                <c:pt idx="6547">
                  <c:v>0</c:v>
                </c:pt>
                <c:pt idx="6548">
                  <c:v>0</c:v>
                </c:pt>
                <c:pt idx="6549">
                  <c:v>1.016</c:v>
                </c:pt>
                <c:pt idx="6550">
                  <c:v>0</c:v>
                </c:pt>
                <c:pt idx="6551">
                  <c:v>0</c:v>
                </c:pt>
                <c:pt idx="6552">
                  <c:v>0</c:v>
                </c:pt>
                <c:pt idx="6553">
                  <c:v>0</c:v>
                </c:pt>
                <c:pt idx="6554">
                  <c:v>0</c:v>
                </c:pt>
                <c:pt idx="6555">
                  <c:v>0</c:v>
                </c:pt>
                <c:pt idx="6556">
                  <c:v>0</c:v>
                </c:pt>
                <c:pt idx="6557">
                  <c:v>0</c:v>
                </c:pt>
                <c:pt idx="6558">
                  <c:v>0</c:v>
                </c:pt>
                <c:pt idx="6559">
                  <c:v>3.81</c:v>
                </c:pt>
                <c:pt idx="6560">
                  <c:v>0</c:v>
                </c:pt>
                <c:pt idx="6561">
                  <c:v>0</c:v>
                </c:pt>
                <c:pt idx="6562">
                  <c:v>2.286</c:v>
                </c:pt>
                <c:pt idx="6563">
                  <c:v>0</c:v>
                </c:pt>
                <c:pt idx="6564">
                  <c:v>0</c:v>
                </c:pt>
                <c:pt idx="6565">
                  <c:v>0</c:v>
                </c:pt>
                <c:pt idx="6566">
                  <c:v>1.778</c:v>
                </c:pt>
                <c:pt idx="6567">
                  <c:v>0</c:v>
                </c:pt>
                <c:pt idx="6568">
                  <c:v>0</c:v>
                </c:pt>
                <c:pt idx="6569">
                  <c:v>13.97</c:v>
                </c:pt>
                <c:pt idx="6570">
                  <c:v>0</c:v>
                </c:pt>
                <c:pt idx="6571">
                  <c:v>11.683999999999999</c:v>
                </c:pt>
                <c:pt idx="6572">
                  <c:v>12.446</c:v>
                </c:pt>
                <c:pt idx="6573">
                  <c:v>5.8419999999999996</c:v>
                </c:pt>
                <c:pt idx="6574">
                  <c:v>0</c:v>
                </c:pt>
                <c:pt idx="6575">
                  <c:v>0</c:v>
                </c:pt>
                <c:pt idx="6576">
                  <c:v>0</c:v>
                </c:pt>
                <c:pt idx="6577">
                  <c:v>0</c:v>
                </c:pt>
                <c:pt idx="6578">
                  <c:v>0</c:v>
                </c:pt>
                <c:pt idx="6579">
                  <c:v>0</c:v>
                </c:pt>
                <c:pt idx="6580">
                  <c:v>0</c:v>
                </c:pt>
                <c:pt idx="6581">
                  <c:v>1.016</c:v>
                </c:pt>
                <c:pt idx="6582">
                  <c:v>0</c:v>
                </c:pt>
                <c:pt idx="6583">
                  <c:v>0</c:v>
                </c:pt>
                <c:pt idx="6584">
                  <c:v>0</c:v>
                </c:pt>
                <c:pt idx="6585">
                  <c:v>1.016</c:v>
                </c:pt>
                <c:pt idx="6586">
                  <c:v>0.254</c:v>
                </c:pt>
                <c:pt idx="6587">
                  <c:v>0.254</c:v>
                </c:pt>
                <c:pt idx="6588">
                  <c:v>4.3179999999999996</c:v>
                </c:pt>
                <c:pt idx="6589">
                  <c:v>1.524</c:v>
                </c:pt>
                <c:pt idx="6590">
                  <c:v>6.35</c:v>
                </c:pt>
                <c:pt idx="6591">
                  <c:v>0</c:v>
                </c:pt>
                <c:pt idx="6592">
                  <c:v>0</c:v>
                </c:pt>
                <c:pt idx="6593">
                  <c:v>13.97</c:v>
                </c:pt>
                <c:pt idx="6594">
                  <c:v>0.254</c:v>
                </c:pt>
                <c:pt idx="6595">
                  <c:v>0.76200000000000001</c:v>
                </c:pt>
                <c:pt idx="6596">
                  <c:v>0</c:v>
                </c:pt>
                <c:pt idx="6597">
                  <c:v>5.3339999999999996</c:v>
                </c:pt>
                <c:pt idx="6598">
                  <c:v>9.9060000000000006</c:v>
                </c:pt>
                <c:pt idx="6599">
                  <c:v>0</c:v>
                </c:pt>
                <c:pt idx="6600">
                  <c:v>0</c:v>
                </c:pt>
                <c:pt idx="6601">
                  <c:v>0</c:v>
                </c:pt>
                <c:pt idx="6602">
                  <c:v>0</c:v>
                </c:pt>
                <c:pt idx="6603">
                  <c:v>0</c:v>
                </c:pt>
                <c:pt idx="6604">
                  <c:v>2.286</c:v>
                </c:pt>
                <c:pt idx="6605">
                  <c:v>0</c:v>
                </c:pt>
                <c:pt idx="6606">
                  <c:v>1.016</c:v>
                </c:pt>
                <c:pt idx="6607">
                  <c:v>7.8739999999999997</c:v>
                </c:pt>
                <c:pt idx="6608">
                  <c:v>7.8739999999999997</c:v>
                </c:pt>
                <c:pt idx="6609">
                  <c:v>0.76200000000000001</c:v>
                </c:pt>
                <c:pt idx="6610">
                  <c:v>0</c:v>
                </c:pt>
                <c:pt idx="6611">
                  <c:v>2.032</c:v>
                </c:pt>
                <c:pt idx="6612">
                  <c:v>0</c:v>
                </c:pt>
                <c:pt idx="6613">
                  <c:v>0</c:v>
                </c:pt>
                <c:pt idx="6614">
                  <c:v>0</c:v>
                </c:pt>
                <c:pt idx="6615">
                  <c:v>3.556</c:v>
                </c:pt>
                <c:pt idx="6616">
                  <c:v>41.142000000000003</c:v>
                </c:pt>
                <c:pt idx="6617">
                  <c:v>0.254</c:v>
                </c:pt>
                <c:pt idx="6618">
                  <c:v>0</c:v>
                </c:pt>
                <c:pt idx="6619">
                  <c:v>39.118000000000002</c:v>
                </c:pt>
                <c:pt idx="6620">
                  <c:v>25.15</c:v>
                </c:pt>
                <c:pt idx="6621">
                  <c:v>28.446000000000002</c:v>
                </c:pt>
                <c:pt idx="6622">
                  <c:v>39.875999999999998</c:v>
                </c:pt>
                <c:pt idx="6623">
                  <c:v>0</c:v>
                </c:pt>
                <c:pt idx="6624">
                  <c:v>0</c:v>
                </c:pt>
                <c:pt idx="6625">
                  <c:v>2.54</c:v>
                </c:pt>
                <c:pt idx="6626">
                  <c:v>2.794</c:v>
                </c:pt>
                <c:pt idx="6627">
                  <c:v>1.016</c:v>
                </c:pt>
                <c:pt idx="6628">
                  <c:v>0</c:v>
                </c:pt>
                <c:pt idx="6629">
                  <c:v>9.3979999999999997</c:v>
                </c:pt>
                <c:pt idx="6630">
                  <c:v>0</c:v>
                </c:pt>
                <c:pt idx="6631">
                  <c:v>49.024000000000001</c:v>
                </c:pt>
                <c:pt idx="6632">
                  <c:v>0.254</c:v>
                </c:pt>
                <c:pt idx="6633">
                  <c:v>0</c:v>
                </c:pt>
                <c:pt idx="6634">
                  <c:v>0</c:v>
                </c:pt>
                <c:pt idx="6635">
                  <c:v>81.284000000000006</c:v>
                </c:pt>
                <c:pt idx="6636">
                  <c:v>3.556</c:v>
                </c:pt>
                <c:pt idx="6637">
                  <c:v>1.27</c:v>
                </c:pt>
                <c:pt idx="6638">
                  <c:v>25.908000000000001</c:v>
                </c:pt>
                <c:pt idx="6639">
                  <c:v>19.814</c:v>
                </c:pt>
                <c:pt idx="6640">
                  <c:v>16.763999999999999</c:v>
                </c:pt>
                <c:pt idx="6641">
                  <c:v>0</c:v>
                </c:pt>
                <c:pt idx="6642">
                  <c:v>0</c:v>
                </c:pt>
                <c:pt idx="6643">
                  <c:v>20.324000000000002</c:v>
                </c:pt>
                <c:pt idx="6644">
                  <c:v>1.27</c:v>
                </c:pt>
                <c:pt idx="6645">
                  <c:v>11.43</c:v>
                </c:pt>
                <c:pt idx="6646">
                  <c:v>33.524000000000001</c:v>
                </c:pt>
                <c:pt idx="6647">
                  <c:v>8.6359999999999992</c:v>
                </c:pt>
                <c:pt idx="6648">
                  <c:v>8.89</c:v>
                </c:pt>
                <c:pt idx="6649">
                  <c:v>13.715999999999999</c:v>
                </c:pt>
                <c:pt idx="6650">
                  <c:v>8.1280000000000001</c:v>
                </c:pt>
                <c:pt idx="6651">
                  <c:v>38.862000000000002</c:v>
                </c:pt>
                <c:pt idx="6652">
                  <c:v>5.5880000000000001</c:v>
                </c:pt>
                <c:pt idx="6653">
                  <c:v>15.494</c:v>
                </c:pt>
                <c:pt idx="6654">
                  <c:v>29.21</c:v>
                </c:pt>
                <c:pt idx="6655">
                  <c:v>2.032</c:v>
                </c:pt>
                <c:pt idx="6656">
                  <c:v>3.302</c:v>
                </c:pt>
                <c:pt idx="6657">
                  <c:v>26.92</c:v>
                </c:pt>
                <c:pt idx="6658">
                  <c:v>7.3659999999999997</c:v>
                </c:pt>
                <c:pt idx="6659">
                  <c:v>0</c:v>
                </c:pt>
                <c:pt idx="6660">
                  <c:v>5.3339999999999996</c:v>
                </c:pt>
                <c:pt idx="6661">
                  <c:v>11.683999999999999</c:v>
                </c:pt>
                <c:pt idx="6662">
                  <c:v>0.50800000000000001</c:v>
                </c:pt>
                <c:pt idx="6663">
                  <c:v>49.783999999999999</c:v>
                </c:pt>
                <c:pt idx="6664">
                  <c:v>23.367999999999999</c:v>
                </c:pt>
                <c:pt idx="6665">
                  <c:v>0</c:v>
                </c:pt>
                <c:pt idx="6666">
                  <c:v>0</c:v>
                </c:pt>
                <c:pt idx="6667">
                  <c:v>24.384</c:v>
                </c:pt>
                <c:pt idx="6668">
                  <c:v>28.448</c:v>
                </c:pt>
                <c:pt idx="6669">
                  <c:v>2.286</c:v>
                </c:pt>
                <c:pt idx="6670">
                  <c:v>28.193999999999999</c:v>
                </c:pt>
                <c:pt idx="6671">
                  <c:v>40.646000000000001</c:v>
                </c:pt>
                <c:pt idx="6672">
                  <c:v>8.1280000000000001</c:v>
                </c:pt>
                <c:pt idx="6673">
                  <c:v>0</c:v>
                </c:pt>
                <c:pt idx="6674">
                  <c:v>1.27</c:v>
                </c:pt>
                <c:pt idx="6675">
                  <c:v>4.3179999999999996</c:v>
                </c:pt>
                <c:pt idx="6676">
                  <c:v>9.3979999999999997</c:v>
                </c:pt>
                <c:pt idx="6677">
                  <c:v>16.510000000000002</c:v>
                </c:pt>
                <c:pt idx="6678">
                  <c:v>4.3179999999999996</c:v>
                </c:pt>
                <c:pt idx="6679">
                  <c:v>1.778</c:v>
                </c:pt>
                <c:pt idx="6680">
                  <c:v>0</c:v>
                </c:pt>
                <c:pt idx="6681">
                  <c:v>0</c:v>
                </c:pt>
                <c:pt idx="6682">
                  <c:v>0</c:v>
                </c:pt>
                <c:pt idx="6683">
                  <c:v>26.67</c:v>
                </c:pt>
                <c:pt idx="6684">
                  <c:v>10.667999999999999</c:v>
                </c:pt>
                <c:pt idx="6685">
                  <c:v>17.018000000000001</c:v>
                </c:pt>
                <c:pt idx="6686">
                  <c:v>11.683999999999999</c:v>
                </c:pt>
                <c:pt idx="6687">
                  <c:v>9.6519999999999992</c:v>
                </c:pt>
                <c:pt idx="6688">
                  <c:v>0</c:v>
                </c:pt>
                <c:pt idx="6689">
                  <c:v>146.81</c:v>
                </c:pt>
                <c:pt idx="6690">
                  <c:v>1.778</c:v>
                </c:pt>
                <c:pt idx="6691">
                  <c:v>0</c:v>
                </c:pt>
                <c:pt idx="6692">
                  <c:v>22.094000000000001</c:v>
                </c:pt>
                <c:pt idx="6693">
                  <c:v>35.305999999999997</c:v>
                </c:pt>
                <c:pt idx="6694">
                  <c:v>43.433999999999997</c:v>
                </c:pt>
                <c:pt idx="6695">
                  <c:v>5.08</c:v>
                </c:pt>
                <c:pt idx="6696">
                  <c:v>1.524</c:v>
                </c:pt>
                <c:pt idx="6697">
                  <c:v>40.642000000000003</c:v>
                </c:pt>
                <c:pt idx="6698">
                  <c:v>13.715999999999999</c:v>
                </c:pt>
                <c:pt idx="6699">
                  <c:v>17.271999999999998</c:v>
                </c:pt>
                <c:pt idx="6700">
                  <c:v>8.1280000000000001</c:v>
                </c:pt>
                <c:pt idx="6701">
                  <c:v>0.76200000000000001</c:v>
                </c:pt>
                <c:pt idx="6702">
                  <c:v>0</c:v>
                </c:pt>
                <c:pt idx="6703">
                  <c:v>2.032</c:v>
                </c:pt>
                <c:pt idx="6704">
                  <c:v>0</c:v>
                </c:pt>
                <c:pt idx="6705">
                  <c:v>5.3339999999999996</c:v>
                </c:pt>
                <c:pt idx="6706">
                  <c:v>48.762</c:v>
                </c:pt>
                <c:pt idx="6707">
                  <c:v>0.254</c:v>
                </c:pt>
                <c:pt idx="6708">
                  <c:v>0</c:v>
                </c:pt>
                <c:pt idx="6709">
                  <c:v>0</c:v>
                </c:pt>
                <c:pt idx="6710">
                  <c:v>44.192</c:v>
                </c:pt>
                <c:pt idx="6711">
                  <c:v>0.76200000000000001</c:v>
                </c:pt>
                <c:pt idx="6712">
                  <c:v>8.8940000000000001</c:v>
                </c:pt>
                <c:pt idx="6713">
                  <c:v>0</c:v>
                </c:pt>
                <c:pt idx="6714">
                  <c:v>39.624000000000002</c:v>
                </c:pt>
                <c:pt idx="6715">
                  <c:v>7.8739999999999997</c:v>
                </c:pt>
                <c:pt idx="6716">
                  <c:v>0</c:v>
                </c:pt>
                <c:pt idx="6717">
                  <c:v>1.27</c:v>
                </c:pt>
                <c:pt idx="6718">
                  <c:v>1.524</c:v>
                </c:pt>
                <c:pt idx="6719">
                  <c:v>2.54</c:v>
                </c:pt>
                <c:pt idx="6720">
                  <c:v>2.032</c:v>
                </c:pt>
                <c:pt idx="6721">
                  <c:v>9.1440000000000001</c:v>
                </c:pt>
                <c:pt idx="6722">
                  <c:v>0.50800000000000001</c:v>
                </c:pt>
                <c:pt idx="6723">
                  <c:v>0</c:v>
                </c:pt>
                <c:pt idx="6724">
                  <c:v>8.1280000000000001</c:v>
                </c:pt>
                <c:pt idx="6725">
                  <c:v>20.571999999999999</c:v>
                </c:pt>
                <c:pt idx="6726">
                  <c:v>6.6040000000000001</c:v>
                </c:pt>
                <c:pt idx="6727">
                  <c:v>1.016</c:v>
                </c:pt>
                <c:pt idx="6728">
                  <c:v>6.35</c:v>
                </c:pt>
                <c:pt idx="6729">
                  <c:v>0</c:v>
                </c:pt>
                <c:pt idx="6730">
                  <c:v>16.765999999999998</c:v>
                </c:pt>
                <c:pt idx="6731">
                  <c:v>14.224</c:v>
                </c:pt>
                <c:pt idx="6732">
                  <c:v>18.032</c:v>
                </c:pt>
                <c:pt idx="6733">
                  <c:v>23.114000000000001</c:v>
                </c:pt>
                <c:pt idx="6734">
                  <c:v>1.27</c:v>
                </c:pt>
                <c:pt idx="6735">
                  <c:v>19.306000000000001</c:v>
                </c:pt>
                <c:pt idx="6736">
                  <c:v>9.1440000000000001</c:v>
                </c:pt>
                <c:pt idx="6737">
                  <c:v>3.81</c:v>
                </c:pt>
                <c:pt idx="6738">
                  <c:v>1.016</c:v>
                </c:pt>
                <c:pt idx="6739">
                  <c:v>2.54</c:v>
                </c:pt>
                <c:pt idx="6740">
                  <c:v>6.0960000000000001</c:v>
                </c:pt>
                <c:pt idx="6741">
                  <c:v>3.556</c:v>
                </c:pt>
                <c:pt idx="6742">
                  <c:v>128.786</c:v>
                </c:pt>
                <c:pt idx="6743">
                  <c:v>29.974</c:v>
                </c:pt>
                <c:pt idx="6744">
                  <c:v>5.08</c:v>
                </c:pt>
                <c:pt idx="6745">
                  <c:v>0</c:v>
                </c:pt>
                <c:pt idx="6746">
                  <c:v>0</c:v>
                </c:pt>
                <c:pt idx="6747">
                  <c:v>0</c:v>
                </c:pt>
                <c:pt idx="6748">
                  <c:v>2.032</c:v>
                </c:pt>
                <c:pt idx="6749">
                  <c:v>0</c:v>
                </c:pt>
                <c:pt idx="6750">
                  <c:v>0</c:v>
                </c:pt>
                <c:pt idx="6751">
                  <c:v>5.5880000000000001</c:v>
                </c:pt>
                <c:pt idx="6752">
                  <c:v>3.81</c:v>
                </c:pt>
                <c:pt idx="6753">
                  <c:v>14.981999999999999</c:v>
                </c:pt>
                <c:pt idx="6754">
                  <c:v>0</c:v>
                </c:pt>
                <c:pt idx="6755">
                  <c:v>14.731999999999999</c:v>
                </c:pt>
                <c:pt idx="6756">
                  <c:v>13.974</c:v>
                </c:pt>
                <c:pt idx="6757">
                  <c:v>16.510000000000002</c:v>
                </c:pt>
                <c:pt idx="6758">
                  <c:v>12.954000000000001</c:v>
                </c:pt>
                <c:pt idx="6759">
                  <c:v>15.24</c:v>
                </c:pt>
                <c:pt idx="6760">
                  <c:v>11.43</c:v>
                </c:pt>
                <c:pt idx="6761">
                  <c:v>0.254</c:v>
                </c:pt>
                <c:pt idx="6762">
                  <c:v>22.096</c:v>
                </c:pt>
                <c:pt idx="6763">
                  <c:v>2.032</c:v>
                </c:pt>
                <c:pt idx="6764">
                  <c:v>0.50800000000000001</c:v>
                </c:pt>
                <c:pt idx="6765">
                  <c:v>0</c:v>
                </c:pt>
                <c:pt idx="6766">
                  <c:v>93.212000000000003</c:v>
                </c:pt>
                <c:pt idx="6767">
                  <c:v>0.50800000000000001</c:v>
                </c:pt>
                <c:pt idx="6768">
                  <c:v>0</c:v>
                </c:pt>
                <c:pt idx="6769">
                  <c:v>0</c:v>
                </c:pt>
                <c:pt idx="6770">
                  <c:v>0.254</c:v>
                </c:pt>
                <c:pt idx="6771">
                  <c:v>2.032</c:v>
                </c:pt>
                <c:pt idx="6772">
                  <c:v>18.288</c:v>
                </c:pt>
                <c:pt idx="6773">
                  <c:v>0.76200000000000001</c:v>
                </c:pt>
                <c:pt idx="6774">
                  <c:v>2.032</c:v>
                </c:pt>
                <c:pt idx="6775">
                  <c:v>0</c:v>
                </c:pt>
                <c:pt idx="6776">
                  <c:v>4.5720000000000001</c:v>
                </c:pt>
                <c:pt idx="6777">
                  <c:v>0</c:v>
                </c:pt>
                <c:pt idx="6778">
                  <c:v>0</c:v>
                </c:pt>
                <c:pt idx="6779">
                  <c:v>0</c:v>
                </c:pt>
                <c:pt idx="6780">
                  <c:v>0</c:v>
                </c:pt>
                <c:pt idx="6781">
                  <c:v>0</c:v>
                </c:pt>
                <c:pt idx="6782">
                  <c:v>0.254</c:v>
                </c:pt>
                <c:pt idx="6783">
                  <c:v>0</c:v>
                </c:pt>
                <c:pt idx="6784">
                  <c:v>0</c:v>
                </c:pt>
                <c:pt idx="6785">
                  <c:v>12.446</c:v>
                </c:pt>
                <c:pt idx="6786">
                  <c:v>4.0640000000000001</c:v>
                </c:pt>
                <c:pt idx="6787">
                  <c:v>76.713999999999999</c:v>
                </c:pt>
                <c:pt idx="6788">
                  <c:v>35.052</c:v>
                </c:pt>
                <c:pt idx="6789">
                  <c:v>0</c:v>
                </c:pt>
                <c:pt idx="6790">
                  <c:v>0</c:v>
                </c:pt>
                <c:pt idx="6791">
                  <c:v>47.496000000000002</c:v>
                </c:pt>
                <c:pt idx="6792">
                  <c:v>9.1440000000000001</c:v>
                </c:pt>
                <c:pt idx="6793">
                  <c:v>8.6359999999999992</c:v>
                </c:pt>
                <c:pt idx="6794">
                  <c:v>1.016</c:v>
                </c:pt>
                <c:pt idx="6795">
                  <c:v>0</c:v>
                </c:pt>
                <c:pt idx="6796">
                  <c:v>0</c:v>
                </c:pt>
                <c:pt idx="6797">
                  <c:v>7.62</c:v>
                </c:pt>
                <c:pt idx="6798">
                  <c:v>9.3979999999999997</c:v>
                </c:pt>
                <c:pt idx="6799">
                  <c:v>51.558</c:v>
                </c:pt>
                <c:pt idx="6800">
                  <c:v>8.89</c:v>
                </c:pt>
                <c:pt idx="6801">
                  <c:v>5.5880000000000001</c:v>
                </c:pt>
                <c:pt idx="6802">
                  <c:v>12.954000000000001</c:v>
                </c:pt>
                <c:pt idx="6803">
                  <c:v>5.3339999999999996</c:v>
                </c:pt>
                <c:pt idx="6804">
                  <c:v>150.37</c:v>
                </c:pt>
                <c:pt idx="6805">
                  <c:v>43.942</c:v>
                </c:pt>
                <c:pt idx="6806">
                  <c:v>13.462</c:v>
                </c:pt>
                <c:pt idx="6807">
                  <c:v>10.667999999999999</c:v>
                </c:pt>
                <c:pt idx="6808">
                  <c:v>0</c:v>
                </c:pt>
                <c:pt idx="6809">
                  <c:v>0.50800000000000001</c:v>
                </c:pt>
                <c:pt idx="6810">
                  <c:v>0</c:v>
                </c:pt>
                <c:pt idx="6811">
                  <c:v>13.715999999999999</c:v>
                </c:pt>
                <c:pt idx="6812">
                  <c:v>17.526</c:v>
                </c:pt>
                <c:pt idx="6813">
                  <c:v>4.0640000000000001</c:v>
                </c:pt>
                <c:pt idx="6814">
                  <c:v>0</c:v>
                </c:pt>
                <c:pt idx="6815">
                  <c:v>0</c:v>
                </c:pt>
                <c:pt idx="6816">
                  <c:v>0</c:v>
                </c:pt>
                <c:pt idx="6817">
                  <c:v>0</c:v>
                </c:pt>
                <c:pt idx="6818">
                  <c:v>4.5720000000000001</c:v>
                </c:pt>
                <c:pt idx="6819">
                  <c:v>17.018000000000001</c:v>
                </c:pt>
                <c:pt idx="6820">
                  <c:v>12.7</c:v>
                </c:pt>
                <c:pt idx="6821">
                  <c:v>0</c:v>
                </c:pt>
                <c:pt idx="6822">
                  <c:v>0</c:v>
                </c:pt>
                <c:pt idx="6823">
                  <c:v>0</c:v>
                </c:pt>
                <c:pt idx="6824">
                  <c:v>0</c:v>
                </c:pt>
                <c:pt idx="6825">
                  <c:v>0</c:v>
                </c:pt>
                <c:pt idx="6826">
                  <c:v>11.683999999999999</c:v>
                </c:pt>
                <c:pt idx="6827">
                  <c:v>4.5720000000000001</c:v>
                </c:pt>
                <c:pt idx="6828">
                  <c:v>51.054000000000002</c:v>
                </c:pt>
                <c:pt idx="6829">
                  <c:v>5.5880000000000001</c:v>
                </c:pt>
                <c:pt idx="6830">
                  <c:v>1.016</c:v>
                </c:pt>
                <c:pt idx="6831">
                  <c:v>9.3979999999999997</c:v>
                </c:pt>
                <c:pt idx="6832">
                  <c:v>12.192</c:v>
                </c:pt>
                <c:pt idx="6833">
                  <c:v>0</c:v>
                </c:pt>
                <c:pt idx="6834">
                  <c:v>0.76200000000000001</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pt idx="6469">
                  <c:v>7.6040000000000001</c:v>
                </c:pt>
                <c:pt idx="6470">
                  <c:v>19.401</c:v>
                </c:pt>
                <c:pt idx="6471">
                  <c:v>22.029</c:v>
                </c:pt>
                <c:pt idx="6472">
                  <c:v>19.405999999999999</c:v>
                </c:pt>
                <c:pt idx="6473">
                  <c:v>21.555</c:v>
                </c:pt>
                <c:pt idx="6474">
                  <c:v>20.706</c:v>
                </c:pt>
                <c:pt idx="6475">
                  <c:v>20.506</c:v>
                </c:pt>
                <c:pt idx="6476">
                  <c:v>21.46</c:v>
                </c:pt>
                <c:pt idx="6477">
                  <c:v>21.907</c:v>
                </c:pt>
                <c:pt idx="6478">
                  <c:v>21.539000000000001</c:v>
                </c:pt>
                <c:pt idx="6479">
                  <c:v>20.300999999999998</c:v>
                </c:pt>
                <c:pt idx="6480">
                  <c:v>21.114999999999998</c:v>
                </c:pt>
                <c:pt idx="6481">
                  <c:v>21.280999999999999</c:v>
                </c:pt>
                <c:pt idx="6482">
                  <c:v>17.529</c:v>
                </c:pt>
                <c:pt idx="6483">
                  <c:v>19.256</c:v>
                </c:pt>
                <c:pt idx="6484">
                  <c:v>21.085999999999999</c:v>
                </c:pt>
                <c:pt idx="6485">
                  <c:v>9.9039999999999999</c:v>
                </c:pt>
                <c:pt idx="6486">
                  <c:v>8.5410000000000004</c:v>
                </c:pt>
                <c:pt idx="6487">
                  <c:v>20.285</c:v>
                </c:pt>
                <c:pt idx="6488">
                  <c:v>17.957999999999998</c:v>
                </c:pt>
                <c:pt idx="6489">
                  <c:v>18.120999999999999</c:v>
                </c:pt>
                <c:pt idx="6490">
                  <c:v>7.6929999999999996</c:v>
                </c:pt>
                <c:pt idx="6491">
                  <c:v>6.5279999999999996</c:v>
                </c:pt>
                <c:pt idx="6492">
                  <c:v>21.568999999999999</c:v>
                </c:pt>
                <c:pt idx="6493">
                  <c:v>20.026</c:v>
                </c:pt>
                <c:pt idx="6494">
                  <c:v>23.225000000000001</c:v>
                </c:pt>
                <c:pt idx="6495">
                  <c:v>20.748000000000001</c:v>
                </c:pt>
                <c:pt idx="6496">
                  <c:v>22.538</c:v>
                </c:pt>
                <c:pt idx="6497">
                  <c:v>22.667000000000002</c:v>
                </c:pt>
                <c:pt idx="6498">
                  <c:v>24.555</c:v>
                </c:pt>
                <c:pt idx="6499">
                  <c:v>17.146999999999998</c:v>
                </c:pt>
                <c:pt idx="6500">
                  <c:v>10.141</c:v>
                </c:pt>
                <c:pt idx="6501">
                  <c:v>18.818000000000001</c:v>
                </c:pt>
                <c:pt idx="6502">
                  <c:v>18.167999999999999</c:v>
                </c:pt>
                <c:pt idx="6503">
                  <c:v>18.256</c:v>
                </c:pt>
                <c:pt idx="6504">
                  <c:v>17.622</c:v>
                </c:pt>
                <c:pt idx="6505">
                  <c:v>22.863</c:v>
                </c:pt>
                <c:pt idx="6506">
                  <c:v>23.454999999999998</c:v>
                </c:pt>
                <c:pt idx="6507">
                  <c:v>22.370999999999999</c:v>
                </c:pt>
                <c:pt idx="6508">
                  <c:v>21.332999999999998</c:v>
                </c:pt>
                <c:pt idx="6509">
                  <c:v>19.582000000000001</c:v>
                </c:pt>
                <c:pt idx="6510">
                  <c:v>20.43</c:v>
                </c:pt>
                <c:pt idx="6511">
                  <c:v>21.907</c:v>
                </c:pt>
                <c:pt idx="6512">
                  <c:v>22.640999999999998</c:v>
                </c:pt>
                <c:pt idx="6513">
                  <c:v>22.19</c:v>
                </c:pt>
                <c:pt idx="6514">
                  <c:v>21.047999999999998</c:v>
                </c:pt>
                <c:pt idx="6515">
                  <c:v>20.914999999999999</c:v>
                </c:pt>
                <c:pt idx="6516">
                  <c:v>13.21</c:v>
                </c:pt>
                <c:pt idx="6517">
                  <c:v>10.313000000000001</c:v>
                </c:pt>
                <c:pt idx="6518">
                  <c:v>13.573</c:v>
                </c:pt>
                <c:pt idx="6519">
                  <c:v>19.390999999999998</c:v>
                </c:pt>
                <c:pt idx="6520">
                  <c:v>21.132999999999999</c:v>
                </c:pt>
                <c:pt idx="6521">
                  <c:v>23.152999999999999</c:v>
                </c:pt>
                <c:pt idx="6522">
                  <c:v>24.620999999999999</c:v>
                </c:pt>
                <c:pt idx="6523">
                  <c:v>25.690999999999999</c:v>
                </c:pt>
                <c:pt idx="6524">
                  <c:v>25.683</c:v>
                </c:pt>
                <c:pt idx="6525">
                  <c:v>25.655999999999999</c:v>
                </c:pt>
                <c:pt idx="6526">
                  <c:v>25.803999999999998</c:v>
                </c:pt>
                <c:pt idx="6527">
                  <c:v>21.648</c:v>
                </c:pt>
                <c:pt idx="6528">
                  <c:v>24.738</c:v>
                </c:pt>
                <c:pt idx="6529">
                  <c:v>26.234000000000002</c:v>
                </c:pt>
                <c:pt idx="6530">
                  <c:v>24.834</c:v>
                </c:pt>
                <c:pt idx="6531">
                  <c:v>22.780999999999999</c:v>
                </c:pt>
                <c:pt idx="6532">
                  <c:v>25.466999999999999</c:v>
                </c:pt>
                <c:pt idx="6533">
                  <c:v>20.713999999999999</c:v>
                </c:pt>
                <c:pt idx="6534">
                  <c:v>24.433</c:v>
                </c:pt>
                <c:pt idx="6535">
                  <c:v>23.422000000000001</c:v>
                </c:pt>
                <c:pt idx="6536">
                  <c:v>22.478000000000002</c:v>
                </c:pt>
                <c:pt idx="6537">
                  <c:v>25.741</c:v>
                </c:pt>
                <c:pt idx="6538">
                  <c:v>25.178999999999998</c:v>
                </c:pt>
                <c:pt idx="6539">
                  <c:v>25.169</c:v>
                </c:pt>
                <c:pt idx="6540">
                  <c:v>25.231000000000002</c:v>
                </c:pt>
                <c:pt idx="6541">
                  <c:v>26.791</c:v>
                </c:pt>
                <c:pt idx="6542">
                  <c:v>25.791</c:v>
                </c:pt>
                <c:pt idx="6543">
                  <c:v>24.553000000000001</c:v>
                </c:pt>
                <c:pt idx="6544">
                  <c:v>25.629000000000001</c:v>
                </c:pt>
                <c:pt idx="6545">
                  <c:v>20.222000000000001</c:v>
                </c:pt>
                <c:pt idx="6546">
                  <c:v>25.9</c:v>
                </c:pt>
                <c:pt idx="6547">
                  <c:v>26.271000000000001</c:v>
                </c:pt>
                <c:pt idx="6548">
                  <c:v>25.533000000000001</c:v>
                </c:pt>
                <c:pt idx="6549">
                  <c:v>22.934000000000001</c:v>
                </c:pt>
                <c:pt idx="6550">
                  <c:v>26.707000000000001</c:v>
                </c:pt>
                <c:pt idx="6551">
                  <c:v>26.529</c:v>
                </c:pt>
                <c:pt idx="6552">
                  <c:v>25.372</c:v>
                </c:pt>
                <c:pt idx="6553">
                  <c:v>25.588000000000001</c:v>
                </c:pt>
                <c:pt idx="6554">
                  <c:v>26.210999999999999</c:v>
                </c:pt>
                <c:pt idx="6555">
                  <c:v>26.062999999999999</c:v>
                </c:pt>
                <c:pt idx="6556">
                  <c:v>26.042999999999999</c:v>
                </c:pt>
                <c:pt idx="6557">
                  <c:v>25.236999999999998</c:v>
                </c:pt>
                <c:pt idx="6558">
                  <c:v>23.094000000000001</c:v>
                </c:pt>
                <c:pt idx="6559">
                  <c:v>18.613</c:v>
                </c:pt>
                <c:pt idx="6560">
                  <c:v>21.635000000000002</c:v>
                </c:pt>
                <c:pt idx="6561">
                  <c:v>26.076000000000001</c:v>
                </c:pt>
                <c:pt idx="6562">
                  <c:v>10.391</c:v>
                </c:pt>
                <c:pt idx="6563">
                  <c:v>22.7</c:v>
                </c:pt>
                <c:pt idx="6564">
                  <c:v>22.725999999999999</c:v>
                </c:pt>
                <c:pt idx="6565">
                  <c:v>21.64</c:v>
                </c:pt>
                <c:pt idx="6566">
                  <c:v>16.350000000000001</c:v>
                </c:pt>
                <c:pt idx="6567">
                  <c:v>11.771000000000001</c:v>
                </c:pt>
                <c:pt idx="6568">
                  <c:v>22.315000000000001</c:v>
                </c:pt>
                <c:pt idx="6569">
                  <c:v>21.15</c:v>
                </c:pt>
                <c:pt idx="6570">
                  <c:v>17.856000000000002</c:v>
                </c:pt>
                <c:pt idx="6571">
                  <c:v>14.552</c:v>
                </c:pt>
                <c:pt idx="6572">
                  <c:v>11.420999999999999</c:v>
                </c:pt>
                <c:pt idx="6573">
                  <c:v>14.087</c:v>
                </c:pt>
                <c:pt idx="6574">
                  <c:v>25.393000000000001</c:v>
                </c:pt>
                <c:pt idx="6575">
                  <c:v>25.440999999999999</c:v>
                </c:pt>
                <c:pt idx="6576">
                  <c:v>24.672000000000001</c:v>
                </c:pt>
                <c:pt idx="6577">
                  <c:v>21.103000000000002</c:v>
                </c:pt>
                <c:pt idx="6578">
                  <c:v>26.093</c:v>
                </c:pt>
                <c:pt idx="6579">
                  <c:v>25.911999999999999</c:v>
                </c:pt>
                <c:pt idx="6580">
                  <c:v>26.593</c:v>
                </c:pt>
                <c:pt idx="6581">
                  <c:v>24.132000000000001</c:v>
                </c:pt>
                <c:pt idx="6582">
                  <c:v>23.414000000000001</c:v>
                </c:pt>
                <c:pt idx="6583">
                  <c:v>14.843</c:v>
                </c:pt>
                <c:pt idx="6584">
                  <c:v>26.893999999999998</c:v>
                </c:pt>
                <c:pt idx="6585">
                  <c:v>21.71</c:v>
                </c:pt>
                <c:pt idx="6586">
                  <c:v>12.769</c:v>
                </c:pt>
                <c:pt idx="6587">
                  <c:v>20.236999999999998</c:v>
                </c:pt>
                <c:pt idx="6588">
                  <c:v>13.84</c:v>
                </c:pt>
                <c:pt idx="6589">
                  <c:v>23.434999999999999</c:v>
                </c:pt>
                <c:pt idx="6590">
                  <c:v>24.872</c:v>
                </c:pt>
                <c:pt idx="6591">
                  <c:v>25.068000000000001</c:v>
                </c:pt>
                <c:pt idx="6592">
                  <c:v>17.134</c:v>
                </c:pt>
                <c:pt idx="6593">
                  <c:v>19.242000000000001</c:v>
                </c:pt>
                <c:pt idx="6594">
                  <c:v>13.678000000000001</c:v>
                </c:pt>
                <c:pt idx="6595">
                  <c:v>21.271999999999998</c:v>
                </c:pt>
                <c:pt idx="6596">
                  <c:v>14.513999999999999</c:v>
                </c:pt>
                <c:pt idx="6597">
                  <c:v>18.661999999999999</c:v>
                </c:pt>
                <c:pt idx="6598">
                  <c:v>20.824999999999999</c:v>
                </c:pt>
                <c:pt idx="6599">
                  <c:v>13.86</c:v>
                </c:pt>
                <c:pt idx="6600">
                  <c:v>20.646000000000001</c:v>
                </c:pt>
                <c:pt idx="6601">
                  <c:v>26.431000000000001</c:v>
                </c:pt>
                <c:pt idx="6602">
                  <c:v>26.434000000000001</c:v>
                </c:pt>
                <c:pt idx="6603">
                  <c:v>20.018000000000001</c:v>
                </c:pt>
                <c:pt idx="6604">
                  <c:v>14.683999999999999</c:v>
                </c:pt>
                <c:pt idx="6605">
                  <c:v>24.047999999999998</c:v>
                </c:pt>
                <c:pt idx="6606">
                  <c:v>9.907</c:v>
                </c:pt>
                <c:pt idx="6607">
                  <c:v>14.776</c:v>
                </c:pt>
                <c:pt idx="6608">
                  <c:v>5.5460000000000003</c:v>
                </c:pt>
                <c:pt idx="6609">
                  <c:v>19.042000000000002</c:v>
                </c:pt>
                <c:pt idx="6610">
                  <c:v>26.359000000000002</c:v>
                </c:pt>
                <c:pt idx="6611">
                  <c:v>19.707000000000001</c:v>
                </c:pt>
                <c:pt idx="6612">
                  <c:v>24.122</c:v>
                </c:pt>
                <c:pt idx="6613">
                  <c:v>24.823</c:v>
                </c:pt>
                <c:pt idx="6614">
                  <c:v>23.327999999999999</c:v>
                </c:pt>
                <c:pt idx="6615">
                  <c:v>21.295000000000002</c:v>
                </c:pt>
                <c:pt idx="6616">
                  <c:v>4.3410000000000002</c:v>
                </c:pt>
                <c:pt idx="6617">
                  <c:v>9.15</c:v>
                </c:pt>
                <c:pt idx="6618">
                  <c:v>21.475999999999999</c:v>
                </c:pt>
                <c:pt idx="6619">
                  <c:v>14.007999999999999</c:v>
                </c:pt>
                <c:pt idx="6620">
                  <c:v>17.158000000000001</c:v>
                </c:pt>
                <c:pt idx="6621">
                  <c:v>16.13</c:v>
                </c:pt>
                <c:pt idx="6622">
                  <c:v>7.6509999999999998</c:v>
                </c:pt>
                <c:pt idx="6623">
                  <c:v>24.602</c:v>
                </c:pt>
                <c:pt idx="6624">
                  <c:v>17.984000000000002</c:v>
                </c:pt>
                <c:pt idx="6625">
                  <c:v>8.9930000000000003</c:v>
                </c:pt>
                <c:pt idx="6626">
                  <c:v>18.23</c:v>
                </c:pt>
                <c:pt idx="6627">
                  <c:v>21.219000000000001</c:v>
                </c:pt>
                <c:pt idx="6628">
                  <c:v>19.870999999999999</c:v>
                </c:pt>
                <c:pt idx="6629">
                  <c:v>9.5169999999999995</c:v>
                </c:pt>
                <c:pt idx="6630">
                  <c:v>7.165</c:v>
                </c:pt>
                <c:pt idx="6631">
                  <c:v>15.14</c:v>
                </c:pt>
                <c:pt idx="6632">
                  <c:v>22.922999999999998</c:v>
                </c:pt>
                <c:pt idx="6633">
                  <c:v>18.326000000000001</c:v>
                </c:pt>
                <c:pt idx="6634">
                  <c:v>20.866</c:v>
                </c:pt>
                <c:pt idx="6635">
                  <c:v>6.6340000000000003</c:v>
                </c:pt>
                <c:pt idx="6636">
                  <c:v>16.262</c:v>
                </c:pt>
                <c:pt idx="6637">
                  <c:v>15.849</c:v>
                </c:pt>
                <c:pt idx="6638">
                  <c:v>9.1340000000000003</c:v>
                </c:pt>
                <c:pt idx="6639">
                  <c:v>6.7039999999999997</c:v>
                </c:pt>
                <c:pt idx="6640">
                  <c:v>9.4350000000000005</c:v>
                </c:pt>
                <c:pt idx="6641">
                  <c:v>9.468</c:v>
                </c:pt>
                <c:pt idx="6642">
                  <c:v>17.370999999999999</c:v>
                </c:pt>
                <c:pt idx="6643">
                  <c:v>6.0720000000000001</c:v>
                </c:pt>
                <c:pt idx="6644">
                  <c:v>14.965999999999999</c:v>
                </c:pt>
                <c:pt idx="6645">
                  <c:v>22.385999999999999</c:v>
                </c:pt>
                <c:pt idx="6646">
                  <c:v>4.9640000000000004</c:v>
                </c:pt>
                <c:pt idx="6647">
                  <c:v>5.9980000000000002</c:v>
                </c:pt>
                <c:pt idx="6648">
                  <c:v>6.8239999999999998</c:v>
                </c:pt>
                <c:pt idx="6649">
                  <c:v>12.606</c:v>
                </c:pt>
                <c:pt idx="6650">
                  <c:v>13.981999999999999</c:v>
                </c:pt>
                <c:pt idx="6651">
                  <c:v>10.391999999999999</c:v>
                </c:pt>
                <c:pt idx="6652">
                  <c:v>13.356999999999999</c:v>
                </c:pt>
                <c:pt idx="6653">
                  <c:v>12.694000000000001</c:v>
                </c:pt>
                <c:pt idx="6654">
                  <c:v>4.181</c:v>
                </c:pt>
                <c:pt idx="6655">
                  <c:v>18.041</c:v>
                </c:pt>
                <c:pt idx="6656">
                  <c:v>14.651</c:v>
                </c:pt>
                <c:pt idx="6657">
                  <c:v>16.709</c:v>
                </c:pt>
                <c:pt idx="6658">
                  <c:v>8.4209999999999994</c:v>
                </c:pt>
                <c:pt idx="6659">
                  <c:v>20.847000000000001</c:v>
                </c:pt>
                <c:pt idx="6660">
                  <c:v>17.494</c:v>
                </c:pt>
                <c:pt idx="6661">
                  <c:v>9.1679999999999993</c:v>
                </c:pt>
                <c:pt idx="6662">
                  <c:v>16.274999999999999</c:v>
                </c:pt>
                <c:pt idx="6663">
                  <c:v>4.008</c:v>
                </c:pt>
                <c:pt idx="6664">
                  <c:v>9.8379999999999992</c:v>
                </c:pt>
                <c:pt idx="6665">
                  <c:v>23.234999999999999</c:v>
                </c:pt>
                <c:pt idx="6666">
                  <c:v>18.766999999999999</c:v>
                </c:pt>
                <c:pt idx="6667">
                  <c:v>19.619</c:v>
                </c:pt>
                <c:pt idx="6668">
                  <c:v>19.509</c:v>
                </c:pt>
                <c:pt idx="6669">
                  <c:v>14.62</c:v>
                </c:pt>
                <c:pt idx="6670">
                  <c:v>13.464</c:v>
                </c:pt>
                <c:pt idx="6671">
                  <c:v>7.8150000000000004</c:v>
                </c:pt>
                <c:pt idx="6672">
                  <c:v>8.7729999999999997</c:v>
                </c:pt>
                <c:pt idx="6673">
                  <c:v>18.673999999999999</c:v>
                </c:pt>
                <c:pt idx="6674">
                  <c:v>11.882</c:v>
                </c:pt>
                <c:pt idx="6675">
                  <c:v>15.167999999999999</c:v>
                </c:pt>
                <c:pt idx="6676">
                  <c:v>22.398</c:v>
                </c:pt>
                <c:pt idx="6677">
                  <c:v>19.760000000000002</c:v>
                </c:pt>
                <c:pt idx="6678">
                  <c:v>20.077000000000002</c:v>
                </c:pt>
                <c:pt idx="6679">
                  <c:v>20.707000000000001</c:v>
                </c:pt>
                <c:pt idx="6680">
                  <c:v>25.213000000000001</c:v>
                </c:pt>
                <c:pt idx="6681">
                  <c:v>20.782</c:v>
                </c:pt>
                <c:pt idx="6682">
                  <c:v>20.571999999999999</c:v>
                </c:pt>
                <c:pt idx="6683">
                  <c:v>12.257999999999999</c:v>
                </c:pt>
                <c:pt idx="6684">
                  <c:v>17.195</c:v>
                </c:pt>
                <c:pt idx="6685">
                  <c:v>17.631</c:v>
                </c:pt>
                <c:pt idx="6686">
                  <c:v>10.028</c:v>
                </c:pt>
                <c:pt idx="6687">
                  <c:v>6.1609999999999996</c:v>
                </c:pt>
                <c:pt idx="6688">
                  <c:v>18.245000000000001</c:v>
                </c:pt>
                <c:pt idx="6689">
                  <c:v>15.284000000000001</c:v>
                </c:pt>
                <c:pt idx="6690">
                  <c:v>5.7679999999999998</c:v>
                </c:pt>
                <c:pt idx="6691">
                  <c:v>10.483000000000001</c:v>
                </c:pt>
                <c:pt idx="6692">
                  <c:v>10.509</c:v>
                </c:pt>
                <c:pt idx="6693">
                  <c:v>7.1139999999999999</c:v>
                </c:pt>
                <c:pt idx="6694">
                  <c:v>12.208</c:v>
                </c:pt>
                <c:pt idx="6695">
                  <c:v>18.145</c:v>
                </c:pt>
                <c:pt idx="6696">
                  <c:v>6.9530000000000003</c:v>
                </c:pt>
                <c:pt idx="6697">
                  <c:v>14.343</c:v>
                </c:pt>
                <c:pt idx="6698">
                  <c:v>22.879000000000001</c:v>
                </c:pt>
                <c:pt idx="6699">
                  <c:v>11.955</c:v>
                </c:pt>
                <c:pt idx="6700">
                  <c:v>3.407</c:v>
                </c:pt>
                <c:pt idx="6701">
                  <c:v>12.948</c:v>
                </c:pt>
                <c:pt idx="6702">
                  <c:v>16.472999999999999</c:v>
                </c:pt>
                <c:pt idx="6703">
                  <c:v>11.814</c:v>
                </c:pt>
                <c:pt idx="6704">
                  <c:v>14.522</c:v>
                </c:pt>
                <c:pt idx="6705">
                  <c:v>18.448</c:v>
                </c:pt>
                <c:pt idx="6706">
                  <c:v>9.032</c:v>
                </c:pt>
                <c:pt idx="6707">
                  <c:v>24.945</c:v>
                </c:pt>
                <c:pt idx="6708">
                  <c:v>21.081</c:v>
                </c:pt>
                <c:pt idx="6709">
                  <c:v>11.201000000000001</c:v>
                </c:pt>
                <c:pt idx="6710">
                  <c:v>11.973000000000001</c:v>
                </c:pt>
                <c:pt idx="6711">
                  <c:v>12.632999999999999</c:v>
                </c:pt>
                <c:pt idx="6712">
                  <c:v>21.379000000000001</c:v>
                </c:pt>
                <c:pt idx="6713">
                  <c:v>23.233000000000001</c:v>
                </c:pt>
                <c:pt idx="6714">
                  <c:v>17.725999999999999</c:v>
                </c:pt>
                <c:pt idx="6715">
                  <c:v>19.006</c:v>
                </c:pt>
                <c:pt idx="6716">
                  <c:v>19.108000000000001</c:v>
                </c:pt>
                <c:pt idx="6717">
                  <c:v>20.402999999999999</c:v>
                </c:pt>
                <c:pt idx="6718">
                  <c:v>13.673</c:v>
                </c:pt>
                <c:pt idx="6719">
                  <c:v>5.9119999999999999</c:v>
                </c:pt>
                <c:pt idx="6720">
                  <c:v>15.731</c:v>
                </c:pt>
                <c:pt idx="6721">
                  <c:v>16.068000000000001</c:v>
                </c:pt>
                <c:pt idx="6722">
                  <c:v>22.404</c:v>
                </c:pt>
                <c:pt idx="6723">
                  <c:v>21.158999999999999</c:v>
                </c:pt>
                <c:pt idx="6724">
                  <c:v>12.795999999999999</c:v>
                </c:pt>
                <c:pt idx="6725">
                  <c:v>14.53</c:v>
                </c:pt>
                <c:pt idx="6726">
                  <c:v>14.167</c:v>
                </c:pt>
                <c:pt idx="6727">
                  <c:v>7.742</c:v>
                </c:pt>
                <c:pt idx="6728">
                  <c:v>17.093</c:v>
                </c:pt>
                <c:pt idx="6729">
                  <c:v>14.813000000000001</c:v>
                </c:pt>
                <c:pt idx="6730">
                  <c:v>15.875</c:v>
                </c:pt>
                <c:pt idx="6731">
                  <c:v>16.286000000000001</c:v>
                </c:pt>
                <c:pt idx="6732">
                  <c:v>17.155000000000001</c:v>
                </c:pt>
                <c:pt idx="6733">
                  <c:v>16.934999999999999</c:v>
                </c:pt>
                <c:pt idx="6734">
                  <c:v>10.554</c:v>
                </c:pt>
                <c:pt idx="6735">
                  <c:v>23.652999999999999</c:v>
                </c:pt>
                <c:pt idx="6736">
                  <c:v>10.035</c:v>
                </c:pt>
                <c:pt idx="6737">
                  <c:v>9.9649999999999999</c:v>
                </c:pt>
                <c:pt idx="6738">
                  <c:v>25.472000000000001</c:v>
                </c:pt>
                <c:pt idx="6739">
                  <c:v>9.4749999999999996</c:v>
                </c:pt>
                <c:pt idx="6740">
                  <c:v>13.942</c:v>
                </c:pt>
                <c:pt idx="6741">
                  <c:v>17.782</c:v>
                </c:pt>
                <c:pt idx="6742">
                  <c:v>2.7080000000000002</c:v>
                </c:pt>
                <c:pt idx="6743">
                  <c:v>22.634</c:v>
                </c:pt>
                <c:pt idx="6744">
                  <c:v>19.202999999999999</c:v>
                </c:pt>
                <c:pt idx="6745">
                  <c:v>17.338000000000001</c:v>
                </c:pt>
                <c:pt idx="6746">
                  <c:v>16.045000000000002</c:v>
                </c:pt>
                <c:pt idx="6747">
                  <c:v>19.03</c:v>
                </c:pt>
                <c:pt idx="6748">
                  <c:v>11.565</c:v>
                </c:pt>
                <c:pt idx="6749">
                  <c:v>7.8159999999999998</c:v>
                </c:pt>
                <c:pt idx="6750">
                  <c:v>9.2349999999999994</c:v>
                </c:pt>
                <c:pt idx="6751">
                  <c:v>18.992999999999999</c:v>
                </c:pt>
                <c:pt idx="6752">
                  <c:v>23.184000000000001</c:v>
                </c:pt>
                <c:pt idx="6753">
                  <c:v>7.702</c:v>
                </c:pt>
                <c:pt idx="6754">
                  <c:v>13.342000000000001</c:v>
                </c:pt>
                <c:pt idx="6755">
                  <c:v>11.353</c:v>
                </c:pt>
                <c:pt idx="6756">
                  <c:v>8.5489999999999995</c:v>
                </c:pt>
                <c:pt idx="6757">
                  <c:v>17.716999999999999</c:v>
                </c:pt>
                <c:pt idx="6758">
                  <c:v>23.39</c:v>
                </c:pt>
                <c:pt idx="6759">
                  <c:v>10.891999999999999</c:v>
                </c:pt>
                <c:pt idx="6760">
                  <c:v>5.077</c:v>
                </c:pt>
                <c:pt idx="6761">
                  <c:v>15.500999999999999</c:v>
                </c:pt>
                <c:pt idx="6762">
                  <c:v>15.131</c:v>
                </c:pt>
                <c:pt idx="6763">
                  <c:v>20.55</c:v>
                </c:pt>
                <c:pt idx="6764">
                  <c:v>14.055999999999999</c:v>
                </c:pt>
                <c:pt idx="6765">
                  <c:v>16.93</c:v>
                </c:pt>
                <c:pt idx="6766">
                  <c:v>12.016999999999999</c:v>
                </c:pt>
                <c:pt idx="6767">
                  <c:v>19.263000000000002</c:v>
                </c:pt>
                <c:pt idx="6768">
                  <c:v>22.436</c:v>
                </c:pt>
                <c:pt idx="6769">
                  <c:v>13.173</c:v>
                </c:pt>
                <c:pt idx="6770">
                  <c:v>21.308</c:v>
                </c:pt>
                <c:pt idx="6771">
                  <c:v>18.718</c:v>
                </c:pt>
                <c:pt idx="6772">
                  <c:v>22.231999999999999</c:v>
                </c:pt>
                <c:pt idx="6773">
                  <c:v>20.282</c:v>
                </c:pt>
                <c:pt idx="6774">
                  <c:v>11.734</c:v>
                </c:pt>
                <c:pt idx="6775">
                  <c:v>15.782999999999999</c:v>
                </c:pt>
                <c:pt idx="6776">
                  <c:v>16.065000000000001</c:v>
                </c:pt>
                <c:pt idx="6777">
                  <c:v>12.814</c:v>
                </c:pt>
                <c:pt idx="6778">
                  <c:v>22.291</c:v>
                </c:pt>
                <c:pt idx="6779">
                  <c:v>23.202999999999999</c:v>
                </c:pt>
                <c:pt idx="6780">
                  <c:v>23.036999999999999</c:v>
                </c:pt>
                <c:pt idx="6781">
                  <c:v>21.504999999999999</c:v>
                </c:pt>
                <c:pt idx="6782">
                  <c:v>15.808</c:v>
                </c:pt>
                <c:pt idx="6783">
                  <c:v>15.848000000000001</c:v>
                </c:pt>
                <c:pt idx="6784">
                  <c:v>8.8040000000000003</c:v>
                </c:pt>
                <c:pt idx="6785">
                  <c:v>9.8940000000000001</c:v>
                </c:pt>
                <c:pt idx="6786">
                  <c:v>16.204000000000001</c:v>
                </c:pt>
                <c:pt idx="6787">
                  <c:v>6.125</c:v>
                </c:pt>
                <c:pt idx="6788">
                  <c:v>1.2689999999999999</c:v>
                </c:pt>
                <c:pt idx="6789">
                  <c:v>15.17</c:v>
                </c:pt>
                <c:pt idx="6790">
                  <c:v>14.785</c:v>
                </c:pt>
                <c:pt idx="6791">
                  <c:v>14.776</c:v>
                </c:pt>
                <c:pt idx="6792">
                  <c:v>12.811999999999999</c:v>
                </c:pt>
                <c:pt idx="6793">
                  <c:v>14.571</c:v>
                </c:pt>
                <c:pt idx="6794">
                  <c:v>14.833</c:v>
                </c:pt>
                <c:pt idx="6795">
                  <c:v>19.809000000000001</c:v>
                </c:pt>
                <c:pt idx="6796">
                  <c:v>19.486000000000001</c:v>
                </c:pt>
                <c:pt idx="6797">
                  <c:v>19.84</c:v>
                </c:pt>
                <c:pt idx="6798">
                  <c:v>12.98</c:v>
                </c:pt>
                <c:pt idx="6799">
                  <c:v>7.6980000000000004</c:v>
                </c:pt>
                <c:pt idx="6800">
                  <c:v>15.999000000000001</c:v>
                </c:pt>
                <c:pt idx="6801">
                  <c:v>13.108000000000001</c:v>
                </c:pt>
                <c:pt idx="6802">
                  <c:v>14.346</c:v>
                </c:pt>
                <c:pt idx="6803">
                  <c:v>11.593999999999999</c:v>
                </c:pt>
                <c:pt idx="6804">
                  <c:v>1.9390000000000001</c:v>
                </c:pt>
                <c:pt idx="6805">
                  <c:v>9.2720000000000002</c:v>
                </c:pt>
                <c:pt idx="6806">
                  <c:v>13.923</c:v>
                </c:pt>
                <c:pt idx="6807">
                  <c:v>21.98</c:v>
                </c:pt>
                <c:pt idx="6808">
                  <c:v>16.324000000000002</c:v>
                </c:pt>
                <c:pt idx="6809">
                  <c:v>17.837</c:v>
                </c:pt>
                <c:pt idx="6810">
                  <c:v>17.003</c:v>
                </c:pt>
                <c:pt idx="6811">
                  <c:v>10.391999999999999</c:v>
                </c:pt>
                <c:pt idx="6812">
                  <c:v>4.5759999999999996</c:v>
                </c:pt>
                <c:pt idx="6813">
                  <c:v>16.963000000000001</c:v>
                </c:pt>
                <c:pt idx="6814">
                  <c:v>22.366</c:v>
                </c:pt>
                <c:pt idx="6815">
                  <c:v>22.405999999999999</c:v>
                </c:pt>
                <c:pt idx="6816">
                  <c:v>20.501999999999999</c:v>
                </c:pt>
                <c:pt idx="6817">
                  <c:v>20.419</c:v>
                </c:pt>
                <c:pt idx="6818">
                  <c:v>19.358000000000001</c:v>
                </c:pt>
                <c:pt idx="6819">
                  <c:v>11.411</c:v>
                </c:pt>
                <c:pt idx="6820">
                  <c:v>10.093999999999999</c:v>
                </c:pt>
                <c:pt idx="6821">
                  <c:v>21.071000000000002</c:v>
                </c:pt>
                <c:pt idx="6822">
                  <c:v>15.865</c:v>
                </c:pt>
                <c:pt idx="6823">
                  <c:v>17.193000000000001</c:v>
                </c:pt>
                <c:pt idx="6824">
                  <c:v>18.709</c:v>
                </c:pt>
                <c:pt idx="6825">
                  <c:v>22.077999999999999</c:v>
                </c:pt>
                <c:pt idx="6826">
                  <c:v>10.699</c:v>
                </c:pt>
                <c:pt idx="6827">
                  <c:v>21.632999999999999</c:v>
                </c:pt>
                <c:pt idx="6828">
                  <c:v>9.2870000000000008</c:v>
                </c:pt>
                <c:pt idx="6829">
                  <c:v>20.876000000000001</c:v>
                </c:pt>
                <c:pt idx="6830">
                  <c:v>19.206</c:v>
                </c:pt>
                <c:pt idx="6831">
                  <c:v>12.454000000000001</c:v>
                </c:pt>
                <c:pt idx="6832">
                  <c:v>19.123000000000001</c:v>
                </c:pt>
                <c:pt idx="6833">
                  <c:v>20.539000000000001</c:v>
                </c:pt>
                <c:pt idx="6834">
                  <c:v>13.198</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pt idx="6469">
                  <c:v>16.637</c:v>
                </c:pt>
                <c:pt idx="6470">
                  <c:v>14.699</c:v>
                </c:pt>
                <c:pt idx="6471">
                  <c:v>5.1029999999999998</c:v>
                </c:pt>
                <c:pt idx="6472">
                  <c:v>11.585000000000001</c:v>
                </c:pt>
                <c:pt idx="6473">
                  <c:v>23.32</c:v>
                </c:pt>
                <c:pt idx="6474">
                  <c:v>26.446000000000002</c:v>
                </c:pt>
                <c:pt idx="6475">
                  <c:v>24.998999999999999</c:v>
                </c:pt>
                <c:pt idx="6476">
                  <c:v>30.745000000000001</c:v>
                </c:pt>
                <c:pt idx="6477">
                  <c:v>32.124000000000002</c:v>
                </c:pt>
                <c:pt idx="6478">
                  <c:v>31.873000000000001</c:v>
                </c:pt>
                <c:pt idx="6479">
                  <c:v>21.16</c:v>
                </c:pt>
                <c:pt idx="6480">
                  <c:v>26.335000000000001</c:v>
                </c:pt>
                <c:pt idx="6481">
                  <c:v>28.097999999999999</c:v>
                </c:pt>
                <c:pt idx="6482">
                  <c:v>33.14</c:v>
                </c:pt>
                <c:pt idx="6483">
                  <c:v>31.710999999999999</c:v>
                </c:pt>
                <c:pt idx="6484">
                  <c:v>27.100999999999999</c:v>
                </c:pt>
                <c:pt idx="6485">
                  <c:v>31.47</c:v>
                </c:pt>
                <c:pt idx="6486">
                  <c:v>31.797000000000001</c:v>
                </c:pt>
                <c:pt idx="6487">
                  <c:v>25.32</c:v>
                </c:pt>
                <c:pt idx="6488">
                  <c:v>23.442</c:v>
                </c:pt>
                <c:pt idx="6489">
                  <c:v>18.442</c:v>
                </c:pt>
                <c:pt idx="6490">
                  <c:v>8.7910000000000004</c:v>
                </c:pt>
                <c:pt idx="6491">
                  <c:v>17.838999999999999</c:v>
                </c:pt>
                <c:pt idx="6492">
                  <c:v>22.388999999999999</c:v>
                </c:pt>
                <c:pt idx="6493">
                  <c:v>22.629000000000001</c:v>
                </c:pt>
                <c:pt idx="6494">
                  <c:v>14.342000000000001</c:v>
                </c:pt>
                <c:pt idx="6495">
                  <c:v>10.749000000000001</c:v>
                </c:pt>
                <c:pt idx="6496">
                  <c:v>10.113</c:v>
                </c:pt>
                <c:pt idx="6497">
                  <c:v>18.137</c:v>
                </c:pt>
                <c:pt idx="6498">
                  <c:v>17.109000000000002</c:v>
                </c:pt>
                <c:pt idx="6499">
                  <c:v>23.224</c:v>
                </c:pt>
                <c:pt idx="6500">
                  <c:v>18.018000000000001</c:v>
                </c:pt>
                <c:pt idx="6501">
                  <c:v>31.268999999999998</c:v>
                </c:pt>
                <c:pt idx="6502">
                  <c:v>29.63</c:v>
                </c:pt>
                <c:pt idx="6503">
                  <c:v>25.504999999999999</c:v>
                </c:pt>
                <c:pt idx="6504">
                  <c:v>24.222999999999999</c:v>
                </c:pt>
                <c:pt idx="6505">
                  <c:v>16.774000000000001</c:v>
                </c:pt>
                <c:pt idx="6506">
                  <c:v>9.7409999999999997</c:v>
                </c:pt>
                <c:pt idx="6507">
                  <c:v>22.876000000000001</c:v>
                </c:pt>
                <c:pt idx="6508">
                  <c:v>29.149000000000001</c:v>
                </c:pt>
                <c:pt idx="6509">
                  <c:v>27.010999999999999</c:v>
                </c:pt>
                <c:pt idx="6510">
                  <c:v>24.283999999999999</c:v>
                </c:pt>
                <c:pt idx="6511">
                  <c:v>25.22</c:v>
                </c:pt>
                <c:pt idx="6512">
                  <c:v>25.504000000000001</c:v>
                </c:pt>
                <c:pt idx="6513">
                  <c:v>27.273</c:v>
                </c:pt>
                <c:pt idx="6514">
                  <c:v>30.04</c:v>
                </c:pt>
                <c:pt idx="6515">
                  <c:v>33.438000000000002</c:v>
                </c:pt>
                <c:pt idx="6516">
                  <c:v>30.637</c:v>
                </c:pt>
                <c:pt idx="6517">
                  <c:v>29.111999999999998</c:v>
                </c:pt>
                <c:pt idx="6518">
                  <c:v>27.103000000000002</c:v>
                </c:pt>
                <c:pt idx="6519">
                  <c:v>30.422999999999998</c:v>
                </c:pt>
                <c:pt idx="6520">
                  <c:v>30.434000000000001</c:v>
                </c:pt>
                <c:pt idx="6521">
                  <c:v>26.620999999999999</c:v>
                </c:pt>
                <c:pt idx="6522">
                  <c:v>24.937000000000001</c:v>
                </c:pt>
                <c:pt idx="6523">
                  <c:v>19.273</c:v>
                </c:pt>
                <c:pt idx="6524">
                  <c:v>11.718</c:v>
                </c:pt>
                <c:pt idx="6525">
                  <c:v>11.670999999999999</c:v>
                </c:pt>
                <c:pt idx="6526">
                  <c:v>16.425000000000001</c:v>
                </c:pt>
                <c:pt idx="6527">
                  <c:v>25.303999999999998</c:v>
                </c:pt>
                <c:pt idx="6528">
                  <c:v>31.512</c:v>
                </c:pt>
                <c:pt idx="6529">
                  <c:v>25.024000000000001</c:v>
                </c:pt>
                <c:pt idx="6530">
                  <c:v>26.436</c:v>
                </c:pt>
                <c:pt idx="6531">
                  <c:v>23.969000000000001</c:v>
                </c:pt>
                <c:pt idx="6532">
                  <c:v>22.221</c:v>
                </c:pt>
                <c:pt idx="6533">
                  <c:v>21.844999999999999</c:v>
                </c:pt>
                <c:pt idx="6534">
                  <c:v>26.326000000000001</c:v>
                </c:pt>
                <c:pt idx="6535">
                  <c:v>26.82</c:v>
                </c:pt>
                <c:pt idx="6536">
                  <c:v>30.166</c:v>
                </c:pt>
                <c:pt idx="6537">
                  <c:v>31.495000000000001</c:v>
                </c:pt>
                <c:pt idx="6538">
                  <c:v>24.986000000000001</c:v>
                </c:pt>
                <c:pt idx="6539">
                  <c:v>24.975000000000001</c:v>
                </c:pt>
                <c:pt idx="6540">
                  <c:v>23.771000000000001</c:v>
                </c:pt>
                <c:pt idx="6541">
                  <c:v>21.213999999999999</c:v>
                </c:pt>
                <c:pt idx="6542">
                  <c:v>23.853000000000002</c:v>
                </c:pt>
                <c:pt idx="6543">
                  <c:v>26.84</c:v>
                </c:pt>
                <c:pt idx="6544">
                  <c:v>26.222000000000001</c:v>
                </c:pt>
                <c:pt idx="6545">
                  <c:v>24.215</c:v>
                </c:pt>
                <c:pt idx="6546">
                  <c:v>29.420999999999999</c:v>
                </c:pt>
                <c:pt idx="6547">
                  <c:v>28.023</c:v>
                </c:pt>
                <c:pt idx="6548">
                  <c:v>24.292999999999999</c:v>
                </c:pt>
                <c:pt idx="6549">
                  <c:v>26.638000000000002</c:v>
                </c:pt>
                <c:pt idx="6550">
                  <c:v>31.850999999999999</c:v>
                </c:pt>
                <c:pt idx="6551">
                  <c:v>28.699000000000002</c:v>
                </c:pt>
                <c:pt idx="6552">
                  <c:v>24.911000000000001</c:v>
                </c:pt>
                <c:pt idx="6553">
                  <c:v>24.030999999999999</c:v>
                </c:pt>
                <c:pt idx="6554">
                  <c:v>23.402999999999999</c:v>
                </c:pt>
                <c:pt idx="6555">
                  <c:v>24.704999999999998</c:v>
                </c:pt>
                <c:pt idx="6556">
                  <c:v>28.937000000000001</c:v>
                </c:pt>
                <c:pt idx="6557">
                  <c:v>26.004999999999999</c:v>
                </c:pt>
                <c:pt idx="6558">
                  <c:v>23.405999999999999</c:v>
                </c:pt>
                <c:pt idx="6559">
                  <c:v>23.882999999999999</c:v>
                </c:pt>
                <c:pt idx="6560">
                  <c:v>15.069000000000001</c:v>
                </c:pt>
                <c:pt idx="6561">
                  <c:v>15.523</c:v>
                </c:pt>
                <c:pt idx="6562">
                  <c:v>13.7</c:v>
                </c:pt>
                <c:pt idx="6563">
                  <c:v>24.701000000000001</c:v>
                </c:pt>
                <c:pt idx="6564">
                  <c:v>20.154</c:v>
                </c:pt>
                <c:pt idx="6565">
                  <c:v>25.928000000000001</c:v>
                </c:pt>
                <c:pt idx="6566">
                  <c:v>28.059000000000001</c:v>
                </c:pt>
                <c:pt idx="6567">
                  <c:v>23.283999999999999</c:v>
                </c:pt>
                <c:pt idx="6568">
                  <c:v>21.7</c:v>
                </c:pt>
                <c:pt idx="6569">
                  <c:v>19.079999999999998</c:v>
                </c:pt>
                <c:pt idx="6570">
                  <c:v>19.837</c:v>
                </c:pt>
                <c:pt idx="6571">
                  <c:v>18.803999999999998</c:v>
                </c:pt>
                <c:pt idx="6572">
                  <c:v>3.8450000000000002</c:v>
                </c:pt>
                <c:pt idx="6573">
                  <c:v>6.7539999999999996</c:v>
                </c:pt>
                <c:pt idx="6574">
                  <c:v>14.196999999999999</c:v>
                </c:pt>
                <c:pt idx="6575">
                  <c:v>15.369</c:v>
                </c:pt>
                <c:pt idx="6576">
                  <c:v>25.088000000000001</c:v>
                </c:pt>
                <c:pt idx="6577">
                  <c:v>18.303999999999998</c:v>
                </c:pt>
                <c:pt idx="6578">
                  <c:v>18.873999999999999</c:v>
                </c:pt>
                <c:pt idx="6579">
                  <c:v>11.574</c:v>
                </c:pt>
                <c:pt idx="6580">
                  <c:v>8.7460000000000004</c:v>
                </c:pt>
                <c:pt idx="6581">
                  <c:v>15.090999999999999</c:v>
                </c:pt>
                <c:pt idx="6582">
                  <c:v>14.369</c:v>
                </c:pt>
                <c:pt idx="6583">
                  <c:v>10.205</c:v>
                </c:pt>
                <c:pt idx="6584">
                  <c:v>19.097000000000001</c:v>
                </c:pt>
                <c:pt idx="6585">
                  <c:v>22.776</c:v>
                </c:pt>
                <c:pt idx="6586">
                  <c:v>21.314</c:v>
                </c:pt>
                <c:pt idx="6587">
                  <c:v>24.95</c:v>
                </c:pt>
                <c:pt idx="6588">
                  <c:v>23.187999999999999</c:v>
                </c:pt>
                <c:pt idx="6589">
                  <c:v>11.56</c:v>
                </c:pt>
                <c:pt idx="6590">
                  <c:v>18.928999999999998</c:v>
                </c:pt>
                <c:pt idx="6591">
                  <c:v>27.263000000000002</c:v>
                </c:pt>
                <c:pt idx="6592">
                  <c:v>26.353000000000002</c:v>
                </c:pt>
                <c:pt idx="6593">
                  <c:v>23.745000000000001</c:v>
                </c:pt>
                <c:pt idx="6594">
                  <c:v>17.224</c:v>
                </c:pt>
                <c:pt idx="6595">
                  <c:v>15.273999999999999</c:v>
                </c:pt>
                <c:pt idx="6596">
                  <c:v>15.621</c:v>
                </c:pt>
                <c:pt idx="6597">
                  <c:v>17.748999999999999</c:v>
                </c:pt>
                <c:pt idx="6598">
                  <c:v>10.968</c:v>
                </c:pt>
                <c:pt idx="6599">
                  <c:v>7.2229999999999999</c:v>
                </c:pt>
                <c:pt idx="6600">
                  <c:v>12.225</c:v>
                </c:pt>
                <c:pt idx="6601">
                  <c:v>16.259</c:v>
                </c:pt>
                <c:pt idx="6602">
                  <c:v>12.791</c:v>
                </c:pt>
                <c:pt idx="6603">
                  <c:v>6.1529999999999996</c:v>
                </c:pt>
                <c:pt idx="6604">
                  <c:v>7.6660000000000004</c:v>
                </c:pt>
                <c:pt idx="6605">
                  <c:v>7.8330000000000002</c:v>
                </c:pt>
                <c:pt idx="6606">
                  <c:v>10.031000000000001</c:v>
                </c:pt>
                <c:pt idx="6607">
                  <c:v>4.71</c:v>
                </c:pt>
                <c:pt idx="6608">
                  <c:v>4.0289999999999999</c:v>
                </c:pt>
                <c:pt idx="6609">
                  <c:v>8.8859999999999992</c:v>
                </c:pt>
                <c:pt idx="6610">
                  <c:v>10.535</c:v>
                </c:pt>
                <c:pt idx="6611">
                  <c:v>12.718999999999999</c:v>
                </c:pt>
                <c:pt idx="6612">
                  <c:v>6.5060000000000002</c:v>
                </c:pt>
                <c:pt idx="6613">
                  <c:v>6.2409999999999997</c:v>
                </c:pt>
                <c:pt idx="6614">
                  <c:v>8.4169999999999998</c:v>
                </c:pt>
                <c:pt idx="6615">
                  <c:v>7.3840000000000003</c:v>
                </c:pt>
                <c:pt idx="6616">
                  <c:v>7.9119999999999999</c:v>
                </c:pt>
                <c:pt idx="6617">
                  <c:v>5.9690000000000003</c:v>
                </c:pt>
                <c:pt idx="6618">
                  <c:v>8.8439999999999994</c:v>
                </c:pt>
                <c:pt idx="6619">
                  <c:v>9.3640000000000008</c:v>
                </c:pt>
                <c:pt idx="6620">
                  <c:v>7.1840000000000002</c:v>
                </c:pt>
                <c:pt idx="6621">
                  <c:v>4.6529999999999996</c:v>
                </c:pt>
                <c:pt idx="6622">
                  <c:v>5.56</c:v>
                </c:pt>
                <c:pt idx="6623">
                  <c:v>10.173</c:v>
                </c:pt>
                <c:pt idx="6624">
                  <c:v>9.3810000000000002</c:v>
                </c:pt>
                <c:pt idx="6625">
                  <c:v>4.3220000000000001</c:v>
                </c:pt>
                <c:pt idx="6626">
                  <c:v>5.85</c:v>
                </c:pt>
                <c:pt idx="6627">
                  <c:v>7.2610000000000001</c:v>
                </c:pt>
                <c:pt idx="6628">
                  <c:v>10.951000000000001</c:v>
                </c:pt>
                <c:pt idx="6629">
                  <c:v>9.5340000000000007</c:v>
                </c:pt>
                <c:pt idx="6630">
                  <c:v>6.6920000000000002</c:v>
                </c:pt>
                <c:pt idx="6631">
                  <c:v>7.593</c:v>
                </c:pt>
                <c:pt idx="6632">
                  <c:v>5.1790000000000003</c:v>
                </c:pt>
                <c:pt idx="6633">
                  <c:v>6.1280000000000001</c:v>
                </c:pt>
                <c:pt idx="6634">
                  <c:v>7.19</c:v>
                </c:pt>
                <c:pt idx="6635">
                  <c:v>5.3220000000000001</c:v>
                </c:pt>
                <c:pt idx="6636">
                  <c:v>4.484</c:v>
                </c:pt>
                <c:pt idx="6637">
                  <c:v>4.7489999999999997</c:v>
                </c:pt>
                <c:pt idx="6638">
                  <c:v>5.9390000000000001</c:v>
                </c:pt>
                <c:pt idx="6639">
                  <c:v>4.298</c:v>
                </c:pt>
                <c:pt idx="6640">
                  <c:v>5.5149999999999997</c:v>
                </c:pt>
                <c:pt idx="6641">
                  <c:v>5.1680000000000001</c:v>
                </c:pt>
                <c:pt idx="6642">
                  <c:v>10.073</c:v>
                </c:pt>
                <c:pt idx="6643">
                  <c:v>8.7780000000000005</c:v>
                </c:pt>
                <c:pt idx="6644">
                  <c:v>7.0460000000000003</c:v>
                </c:pt>
                <c:pt idx="6645">
                  <c:v>22.952999999999999</c:v>
                </c:pt>
                <c:pt idx="6646">
                  <c:v>11.754</c:v>
                </c:pt>
                <c:pt idx="6647">
                  <c:v>4.3879999999999999</c:v>
                </c:pt>
                <c:pt idx="6648">
                  <c:v>6.2510000000000003</c:v>
                </c:pt>
                <c:pt idx="6649">
                  <c:v>5.2430000000000003</c:v>
                </c:pt>
                <c:pt idx="6650">
                  <c:v>7.6719999999999997</c:v>
                </c:pt>
                <c:pt idx="6651">
                  <c:v>7.69</c:v>
                </c:pt>
                <c:pt idx="6652">
                  <c:v>6.0590000000000002</c:v>
                </c:pt>
                <c:pt idx="6653">
                  <c:v>5.6950000000000003</c:v>
                </c:pt>
                <c:pt idx="6654">
                  <c:v>6.3390000000000004</c:v>
                </c:pt>
                <c:pt idx="6655">
                  <c:v>5.9930000000000003</c:v>
                </c:pt>
                <c:pt idx="6656">
                  <c:v>11.288</c:v>
                </c:pt>
                <c:pt idx="6657">
                  <c:v>16.239000000000001</c:v>
                </c:pt>
                <c:pt idx="6658">
                  <c:v>6.1779999999999999</c:v>
                </c:pt>
                <c:pt idx="6659">
                  <c:v>7.125</c:v>
                </c:pt>
                <c:pt idx="6660">
                  <c:v>7.47</c:v>
                </c:pt>
                <c:pt idx="6661">
                  <c:v>6.2939999999999996</c:v>
                </c:pt>
                <c:pt idx="6662">
                  <c:v>5.6109999999999998</c:v>
                </c:pt>
                <c:pt idx="6663">
                  <c:v>6.0819999999999999</c:v>
                </c:pt>
                <c:pt idx="6664">
                  <c:v>5.5469999999999997</c:v>
                </c:pt>
                <c:pt idx="6665">
                  <c:v>8.6349999999999998</c:v>
                </c:pt>
                <c:pt idx="6666">
                  <c:v>22.838000000000001</c:v>
                </c:pt>
                <c:pt idx="6667">
                  <c:v>19.77</c:v>
                </c:pt>
                <c:pt idx="6668">
                  <c:v>13.018000000000001</c:v>
                </c:pt>
                <c:pt idx="6669">
                  <c:v>17.260000000000002</c:v>
                </c:pt>
                <c:pt idx="6670">
                  <c:v>11.613</c:v>
                </c:pt>
                <c:pt idx="6671">
                  <c:v>5.1429999999999998</c:v>
                </c:pt>
                <c:pt idx="6672">
                  <c:v>4.67</c:v>
                </c:pt>
                <c:pt idx="6673">
                  <c:v>5.0789999999999997</c:v>
                </c:pt>
                <c:pt idx="6674">
                  <c:v>4.907</c:v>
                </c:pt>
                <c:pt idx="6675">
                  <c:v>4.7249999999999996</c:v>
                </c:pt>
                <c:pt idx="6676">
                  <c:v>6.569</c:v>
                </c:pt>
                <c:pt idx="6677">
                  <c:v>6.181</c:v>
                </c:pt>
                <c:pt idx="6678">
                  <c:v>7.1710000000000003</c:v>
                </c:pt>
                <c:pt idx="6679">
                  <c:v>13.074</c:v>
                </c:pt>
                <c:pt idx="6680">
                  <c:v>15.637</c:v>
                </c:pt>
                <c:pt idx="6681">
                  <c:v>9.7680000000000007</c:v>
                </c:pt>
                <c:pt idx="6682">
                  <c:v>6.0970000000000004</c:v>
                </c:pt>
                <c:pt idx="6683">
                  <c:v>6.3559999999999999</c:v>
                </c:pt>
                <c:pt idx="6684">
                  <c:v>5.8440000000000003</c:v>
                </c:pt>
                <c:pt idx="6685">
                  <c:v>6.585</c:v>
                </c:pt>
                <c:pt idx="6686">
                  <c:v>5.0720000000000001</c:v>
                </c:pt>
                <c:pt idx="6687">
                  <c:v>3.851</c:v>
                </c:pt>
                <c:pt idx="6688">
                  <c:v>6.617</c:v>
                </c:pt>
                <c:pt idx="6689">
                  <c:v>9.2520000000000007</c:v>
                </c:pt>
                <c:pt idx="6690">
                  <c:v>5.7439999999999998</c:v>
                </c:pt>
                <c:pt idx="6691">
                  <c:v>4.5259999999999998</c:v>
                </c:pt>
                <c:pt idx="6692">
                  <c:v>10.1</c:v>
                </c:pt>
                <c:pt idx="6693">
                  <c:v>10.816000000000001</c:v>
                </c:pt>
                <c:pt idx="6694">
                  <c:v>9.9429999999999996</c:v>
                </c:pt>
                <c:pt idx="6695">
                  <c:v>5.6449999999999996</c:v>
                </c:pt>
                <c:pt idx="6696">
                  <c:v>5.4889999999999999</c:v>
                </c:pt>
                <c:pt idx="6697">
                  <c:v>6.681</c:v>
                </c:pt>
                <c:pt idx="6698">
                  <c:v>7.1740000000000004</c:v>
                </c:pt>
                <c:pt idx="6699">
                  <c:v>6.0439999999999996</c:v>
                </c:pt>
                <c:pt idx="6700">
                  <c:v>3.79</c:v>
                </c:pt>
                <c:pt idx="6701">
                  <c:v>6.3659999999999997</c:v>
                </c:pt>
                <c:pt idx="6702">
                  <c:v>7.7869999999999999</c:v>
                </c:pt>
                <c:pt idx="6703">
                  <c:v>5.4260000000000002</c:v>
                </c:pt>
                <c:pt idx="6704">
                  <c:v>4.4669999999999996</c:v>
                </c:pt>
                <c:pt idx="6705">
                  <c:v>6.5880000000000001</c:v>
                </c:pt>
                <c:pt idx="6706">
                  <c:v>5.2859999999999996</c:v>
                </c:pt>
                <c:pt idx="6707">
                  <c:v>13.760999999999999</c:v>
                </c:pt>
                <c:pt idx="6708">
                  <c:v>7.8239999999999998</c:v>
                </c:pt>
                <c:pt idx="6709">
                  <c:v>6.0810000000000004</c:v>
                </c:pt>
                <c:pt idx="6710">
                  <c:v>4.6589999999999998</c:v>
                </c:pt>
                <c:pt idx="6711">
                  <c:v>7.7229999999999999</c:v>
                </c:pt>
                <c:pt idx="6712">
                  <c:v>6.4279999999999999</c:v>
                </c:pt>
                <c:pt idx="6713">
                  <c:v>5.3040000000000003</c:v>
                </c:pt>
                <c:pt idx="6714">
                  <c:v>5.3710000000000004</c:v>
                </c:pt>
                <c:pt idx="6715">
                  <c:v>6.8259999999999996</c:v>
                </c:pt>
                <c:pt idx="6716">
                  <c:v>7.6059999999999999</c:v>
                </c:pt>
                <c:pt idx="6717">
                  <c:v>6.8860000000000001</c:v>
                </c:pt>
                <c:pt idx="6718">
                  <c:v>4.665</c:v>
                </c:pt>
                <c:pt idx="6719">
                  <c:v>6.3959999999999999</c:v>
                </c:pt>
                <c:pt idx="6720">
                  <c:v>7.593</c:v>
                </c:pt>
                <c:pt idx="6721">
                  <c:v>7.4909999999999997</c:v>
                </c:pt>
                <c:pt idx="6722">
                  <c:v>6.9390000000000001</c:v>
                </c:pt>
                <c:pt idx="6723">
                  <c:v>6.6020000000000003</c:v>
                </c:pt>
                <c:pt idx="6724">
                  <c:v>5.0510000000000002</c:v>
                </c:pt>
                <c:pt idx="6725">
                  <c:v>6.1470000000000002</c:v>
                </c:pt>
                <c:pt idx="6726">
                  <c:v>6.3010000000000002</c:v>
                </c:pt>
                <c:pt idx="6727">
                  <c:v>5.8959999999999999</c:v>
                </c:pt>
                <c:pt idx="6728">
                  <c:v>5.12</c:v>
                </c:pt>
                <c:pt idx="6729">
                  <c:v>5.1550000000000002</c:v>
                </c:pt>
                <c:pt idx="6730">
                  <c:v>6.2190000000000003</c:v>
                </c:pt>
                <c:pt idx="6731">
                  <c:v>6.4989999999999997</c:v>
                </c:pt>
                <c:pt idx="6732">
                  <c:v>8.2379999999999995</c:v>
                </c:pt>
                <c:pt idx="6733">
                  <c:v>5.3049999999999997</c:v>
                </c:pt>
                <c:pt idx="6734">
                  <c:v>6.7990000000000004</c:v>
                </c:pt>
                <c:pt idx="6735">
                  <c:v>5.8760000000000003</c:v>
                </c:pt>
                <c:pt idx="6736">
                  <c:v>6.0960000000000001</c:v>
                </c:pt>
                <c:pt idx="6737">
                  <c:v>8.07</c:v>
                </c:pt>
                <c:pt idx="6738">
                  <c:v>6.4640000000000004</c:v>
                </c:pt>
                <c:pt idx="6739">
                  <c:v>5.907</c:v>
                </c:pt>
                <c:pt idx="6740">
                  <c:v>6.6980000000000004</c:v>
                </c:pt>
                <c:pt idx="6741">
                  <c:v>6.4359999999999999</c:v>
                </c:pt>
                <c:pt idx="6742">
                  <c:v>7.4109999999999996</c:v>
                </c:pt>
                <c:pt idx="6743">
                  <c:v>6.7969999999999997</c:v>
                </c:pt>
                <c:pt idx="6744">
                  <c:v>5.306</c:v>
                </c:pt>
                <c:pt idx="6745">
                  <c:v>6.5830000000000002</c:v>
                </c:pt>
                <c:pt idx="6746">
                  <c:v>6.3810000000000002</c:v>
                </c:pt>
                <c:pt idx="6747">
                  <c:v>7.0860000000000003</c:v>
                </c:pt>
                <c:pt idx="6748">
                  <c:v>9.0129999999999999</c:v>
                </c:pt>
                <c:pt idx="6749">
                  <c:v>5.8460000000000001</c:v>
                </c:pt>
                <c:pt idx="6750">
                  <c:v>8.2889999999999997</c:v>
                </c:pt>
                <c:pt idx="6751">
                  <c:v>8.6969999999999992</c:v>
                </c:pt>
                <c:pt idx="6752">
                  <c:v>10.016999999999999</c:v>
                </c:pt>
                <c:pt idx="6753">
                  <c:v>5.7489999999999997</c:v>
                </c:pt>
                <c:pt idx="6754">
                  <c:v>6.3529999999999998</c:v>
                </c:pt>
                <c:pt idx="6755">
                  <c:v>5.9989999999999997</c:v>
                </c:pt>
                <c:pt idx="6756">
                  <c:v>5.6079999999999997</c:v>
                </c:pt>
                <c:pt idx="6757">
                  <c:v>5.508</c:v>
                </c:pt>
                <c:pt idx="6758">
                  <c:v>7.3979999999999997</c:v>
                </c:pt>
                <c:pt idx="6759">
                  <c:v>11.414999999999999</c:v>
                </c:pt>
                <c:pt idx="6760">
                  <c:v>6.2149999999999999</c:v>
                </c:pt>
                <c:pt idx="6761">
                  <c:v>7.2130000000000001</c:v>
                </c:pt>
                <c:pt idx="6762">
                  <c:v>9.4130000000000003</c:v>
                </c:pt>
                <c:pt idx="6763">
                  <c:v>7.7939999999999996</c:v>
                </c:pt>
                <c:pt idx="6764">
                  <c:v>5.12</c:v>
                </c:pt>
                <c:pt idx="6765">
                  <c:v>5.016</c:v>
                </c:pt>
                <c:pt idx="6766">
                  <c:v>6.8159999999999998</c:v>
                </c:pt>
                <c:pt idx="6767">
                  <c:v>11.23</c:v>
                </c:pt>
                <c:pt idx="6768">
                  <c:v>10.486000000000001</c:v>
                </c:pt>
                <c:pt idx="6769">
                  <c:v>5.2930000000000001</c:v>
                </c:pt>
                <c:pt idx="6770">
                  <c:v>5.157</c:v>
                </c:pt>
                <c:pt idx="6771">
                  <c:v>7.7190000000000003</c:v>
                </c:pt>
                <c:pt idx="6772">
                  <c:v>8.1929999999999996</c:v>
                </c:pt>
                <c:pt idx="6773">
                  <c:v>7.1529999999999996</c:v>
                </c:pt>
                <c:pt idx="6774">
                  <c:v>7.8390000000000004</c:v>
                </c:pt>
                <c:pt idx="6775">
                  <c:v>11.65</c:v>
                </c:pt>
                <c:pt idx="6776">
                  <c:v>18.369</c:v>
                </c:pt>
                <c:pt idx="6777">
                  <c:v>19.7</c:v>
                </c:pt>
                <c:pt idx="6778">
                  <c:v>17.460999999999999</c:v>
                </c:pt>
                <c:pt idx="6779">
                  <c:v>14.275</c:v>
                </c:pt>
                <c:pt idx="6780">
                  <c:v>12.446</c:v>
                </c:pt>
                <c:pt idx="6781">
                  <c:v>11.968999999999999</c:v>
                </c:pt>
                <c:pt idx="6782">
                  <c:v>8.7159999999999993</c:v>
                </c:pt>
                <c:pt idx="6783">
                  <c:v>7.4290000000000003</c:v>
                </c:pt>
                <c:pt idx="6784">
                  <c:v>5.6710000000000003</c:v>
                </c:pt>
                <c:pt idx="6785">
                  <c:v>4.47</c:v>
                </c:pt>
                <c:pt idx="6786">
                  <c:v>6.2039999999999997</c:v>
                </c:pt>
                <c:pt idx="6787">
                  <c:v>6.5659999999999998</c:v>
                </c:pt>
                <c:pt idx="6788">
                  <c:v>7.0629999999999997</c:v>
                </c:pt>
                <c:pt idx="6789">
                  <c:v>11.648999999999999</c:v>
                </c:pt>
                <c:pt idx="6790">
                  <c:v>17.376999999999999</c:v>
                </c:pt>
                <c:pt idx="6791">
                  <c:v>10.744</c:v>
                </c:pt>
                <c:pt idx="6792">
                  <c:v>5.9850000000000003</c:v>
                </c:pt>
                <c:pt idx="6793">
                  <c:v>6.8040000000000003</c:v>
                </c:pt>
                <c:pt idx="6794">
                  <c:v>5.87</c:v>
                </c:pt>
                <c:pt idx="6795">
                  <c:v>7.09</c:v>
                </c:pt>
                <c:pt idx="6796">
                  <c:v>6.5919999999999996</c:v>
                </c:pt>
                <c:pt idx="6797">
                  <c:v>9.3789999999999996</c:v>
                </c:pt>
                <c:pt idx="6798">
                  <c:v>8.6560000000000006</c:v>
                </c:pt>
                <c:pt idx="6799">
                  <c:v>5.915</c:v>
                </c:pt>
                <c:pt idx="6800">
                  <c:v>12.403</c:v>
                </c:pt>
                <c:pt idx="6801">
                  <c:v>6.4809999999999999</c:v>
                </c:pt>
                <c:pt idx="6802">
                  <c:v>6.2140000000000004</c:v>
                </c:pt>
                <c:pt idx="6803">
                  <c:v>9.5559999999999992</c:v>
                </c:pt>
                <c:pt idx="6804">
                  <c:v>11.551</c:v>
                </c:pt>
                <c:pt idx="6805">
                  <c:v>5.58</c:v>
                </c:pt>
                <c:pt idx="6806">
                  <c:v>5.3470000000000004</c:v>
                </c:pt>
                <c:pt idx="6807">
                  <c:v>13.364000000000001</c:v>
                </c:pt>
                <c:pt idx="6808">
                  <c:v>17.581</c:v>
                </c:pt>
                <c:pt idx="6809">
                  <c:v>8.86</c:v>
                </c:pt>
                <c:pt idx="6810">
                  <c:v>11.122</c:v>
                </c:pt>
                <c:pt idx="6811">
                  <c:v>17.305</c:v>
                </c:pt>
                <c:pt idx="6812">
                  <c:v>21.928000000000001</c:v>
                </c:pt>
                <c:pt idx="6813">
                  <c:v>26.167000000000002</c:v>
                </c:pt>
                <c:pt idx="6814">
                  <c:v>21.027999999999999</c:v>
                </c:pt>
                <c:pt idx="6815">
                  <c:v>20.827999999999999</c:v>
                </c:pt>
                <c:pt idx="6816">
                  <c:v>20.61</c:v>
                </c:pt>
                <c:pt idx="6817">
                  <c:v>14.542</c:v>
                </c:pt>
                <c:pt idx="6818">
                  <c:v>9.2639999999999993</c:v>
                </c:pt>
                <c:pt idx="6819">
                  <c:v>9.3539999999999992</c:v>
                </c:pt>
                <c:pt idx="6820">
                  <c:v>20.794</c:v>
                </c:pt>
                <c:pt idx="6821">
                  <c:v>29.314</c:v>
                </c:pt>
                <c:pt idx="6822">
                  <c:v>31.515999999999998</c:v>
                </c:pt>
                <c:pt idx="6823">
                  <c:v>25.501000000000001</c:v>
                </c:pt>
                <c:pt idx="6824">
                  <c:v>25.425999999999998</c:v>
                </c:pt>
                <c:pt idx="6825">
                  <c:v>24.324000000000002</c:v>
                </c:pt>
                <c:pt idx="6826">
                  <c:v>25.183</c:v>
                </c:pt>
                <c:pt idx="6827">
                  <c:v>19.911000000000001</c:v>
                </c:pt>
                <c:pt idx="6828">
                  <c:v>10.722</c:v>
                </c:pt>
                <c:pt idx="6829">
                  <c:v>9.6359999999999992</c:v>
                </c:pt>
                <c:pt idx="6830">
                  <c:v>7.9450000000000003</c:v>
                </c:pt>
                <c:pt idx="6831">
                  <c:v>5.9690000000000003</c:v>
                </c:pt>
                <c:pt idx="6832">
                  <c:v>7.032</c:v>
                </c:pt>
                <c:pt idx="6833">
                  <c:v>6.8689999999999998</c:v>
                </c:pt>
                <c:pt idx="6834">
                  <c:v>8.984</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pt idx="6469">
                  <c:v>21.334</c:v>
                </c:pt>
                <c:pt idx="6470">
                  <c:v>14.499000000000001</c:v>
                </c:pt>
                <c:pt idx="6471">
                  <c:v>7.7359999999999998</c:v>
                </c:pt>
                <c:pt idx="6472">
                  <c:v>13.19</c:v>
                </c:pt>
                <c:pt idx="6473">
                  <c:v>24.001999999999999</c:v>
                </c:pt>
                <c:pt idx="6474">
                  <c:v>25.734999999999999</c:v>
                </c:pt>
                <c:pt idx="6475">
                  <c:v>24.844999999999999</c:v>
                </c:pt>
                <c:pt idx="6476">
                  <c:v>29.074000000000002</c:v>
                </c:pt>
                <c:pt idx="6477">
                  <c:v>29.488</c:v>
                </c:pt>
                <c:pt idx="6478">
                  <c:v>29.024999999999999</c:v>
                </c:pt>
                <c:pt idx="6479">
                  <c:v>20.225999999999999</c:v>
                </c:pt>
                <c:pt idx="6480">
                  <c:v>24.972999999999999</c:v>
                </c:pt>
                <c:pt idx="6481">
                  <c:v>26.459</c:v>
                </c:pt>
                <c:pt idx="6482">
                  <c:v>30.077999999999999</c:v>
                </c:pt>
                <c:pt idx="6483">
                  <c:v>29.579000000000001</c:v>
                </c:pt>
                <c:pt idx="6484">
                  <c:v>25.988</c:v>
                </c:pt>
                <c:pt idx="6485">
                  <c:v>28.558</c:v>
                </c:pt>
                <c:pt idx="6486">
                  <c:v>28.824999999999999</c:v>
                </c:pt>
                <c:pt idx="6487">
                  <c:v>24.315000000000001</c:v>
                </c:pt>
                <c:pt idx="6488">
                  <c:v>23.495000000000001</c:v>
                </c:pt>
                <c:pt idx="6489">
                  <c:v>20.478000000000002</c:v>
                </c:pt>
                <c:pt idx="6490">
                  <c:v>13.292999999999999</c:v>
                </c:pt>
                <c:pt idx="6491">
                  <c:v>18.867000000000001</c:v>
                </c:pt>
                <c:pt idx="6492">
                  <c:v>21.885999999999999</c:v>
                </c:pt>
                <c:pt idx="6493">
                  <c:v>22.710999999999999</c:v>
                </c:pt>
                <c:pt idx="6494">
                  <c:v>16.507000000000001</c:v>
                </c:pt>
                <c:pt idx="6495">
                  <c:v>11.42</c:v>
                </c:pt>
                <c:pt idx="6496">
                  <c:v>8.8680000000000003</c:v>
                </c:pt>
                <c:pt idx="6497">
                  <c:v>17.428999999999998</c:v>
                </c:pt>
                <c:pt idx="6498">
                  <c:v>16.603000000000002</c:v>
                </c:pt>
                <c:pt idx="6499">
                  <c:v>23.280999999999999</c:v>
                </c:pt>
                <c:pt idx="6500">
                  <c:v>19.829999999999998</c:v>
                </c:pt>
                <c:pt idx="6501">
                  <c:v>29.783000000000001</c:v>
                </c:pt>
                <c:pt idx="6502">
                  <c:v>29.459</c:v>
                </c:pt>
                <c:pt idx="6503">
                  <c:v>25.395</c:v>
                </c:pt>
                <c:pt idx="6504">
                  <c:v>23.454000000000001</c:v>
                </c:pt>
                <c:pt idx="6505">
                  <c:v>17.015000000000001</c:v>
                </c:pt>
                <c:pt idx="6506">
                  <c:v>11.706</c:v>
                </c:pt>
                <c:pt idx="6507">
                  <c:v>24.236000000000001</c:v>
                </c:pt>
                <c:pt idx="6508">
                  <c:v>28.164999999999999</c:v>
                </c:pt>
                <c:pt idx="6509">
                  <c:v>26.911000000000001</c:v>
                </c:pt>
                <c:pt idx="6510">
                  <c:v>25.021000000000001</c:v>
                </c:pt>
                <c:pt idx="6511">
                  <c:v>24.745999999999999</c:v>
                </c:pt>
                <c:pt idx="6512">
                  <c:v>24.626999999999999</c:v>
                </c:pt>
                <c:pt idx="6513">
                  <c:v>26.901</c:v>
                </c:pt>
                <c:pt idx="6514">
                  <c:v>29.41</c:v>
                </c:pt>
                <c:pt idx="6515">
                  <c:v>32.453000000000003</c:v>
                </c:pt>
                <c:pt idx="6516">
                  <c:v>29.687999999999999</c:v>
                </c:pt>
                <c:pt idx="6517">
                  <c:v>27.641999999999999</c:v>
                </c:pt>
                <c:pt idx="6518">
                  <c:v>27.327000000000002</c:v>
                </c:pt>
                <c:pt idx="6519">
                  <c:v>28.663</c:v>
                </c:pt>
                <c:pt idx="6520">
                  <c:v>29.891999999999999</c:v>
                </c:pt>
                <c:pt idx="6521">
                  <c:v>25.43</c:v>
                </c:pt>
                <c:pt idx="6522">
                  <c:v>24.175999999999998</c:v>
                </c:pt>
                <c:pt idx="6523">
                  <c:v>19.497</c:v>
                </c:pt>
                <c:pt idx="6524">
                  <c:v>11.23</c:v>
                </c:pt>
                <c:pt idx="6525">
                  <c:v>10.76</c:v>
                </c:pt>
                <c:pt idx="6526">
                  <c:v>16.292000000000002</c:v>
                </c:pt>
                <c:pt idx="6527">
                  <c:v>26.523</c:v>
                </c:pt>
                <c:pt idx="6528">
                  <c:v>30.533999999999999</c:v>
                </c:pt>
                <c:pt idx="6529">
                  <c:v>24.698</c:v>
                </c:pt>
                <c:pt idx="6530">
                  <c:v>26.908000000000001</c:v>
                </c:pt>
                <c:pt idx="6531">
                  <c:v>23.788</c:v>
                </c:pt>
                <c:pt idx="6532">
                  <c:v>22.538</c:v>
                </c:pt>
                <c:pt idx="6533">
                  <c:v>22.036999999999999</c:v>
                </c:pt>
                <c:pt idx="6534">
                  <c:v>25.983000000000001</c:v>
                </c:pt>
                <c:pt idx="6535">
                  <c:v>27.405999999999999</c:v>
                </c:pt>
                <c:pt idx="6536">
                  <c:v>29.013999999999999</c:v>
                </c:pt>
                <c:pt idx="6537">
                  <c:v>29.917000000000002</c:v>
                </c:pt>
                <c:pt idx="6538">
                  <c:v>24.361000000000001</c:v>
                </c:pt>
                <c:pt idx="6539">
                  <c:v>24.113</c:v>
                </c:pt>
                <c:pt idx="6540">
                  <c:v>22.399000000000001</c:v>
                </c:pt>
                <c:pt idx="6541">
                  <c:v>20.414000000000001</c:v>
                </c:pt>
                <c:pt idx="6542">
                  <c:v>22.832000000000001</c:v>
                </c:pt>
                <c:pt idx="6543">
                  <c:v>25.547999999999998</c:v>
                </c:pt>
                <c:pt idx="6544">
                  <c:v>25.556999999999999</c:v>
                </c:pt>
                <c:pt idx="6545">
                  <c:v>23.279</c:v>
                </c:pt>
                <c:pt idx="6546">
                  <c:v>28.606999999999999</c:v>
                </c:pt>
                <c:pt idx="6547">
                  <c:v>27.44</c:v>
                </c:pt>
                <c:pt idx="6548">
                  <c:v>24.329000000000001</c:v>
                </c:pt>
                <c:pt idx="6549">
                  <c:v>25.922999999999998</c:v>
                </c:pt>
                <c:pt idx="6550">
                  <c:v>29.861000000000001</c:v>
                </c:pt>
                <c:pt idx="6551">
                  <c:v>27.855</c:v>
                </c:pt>
                <c:pt idx="6552">
                  <c:v>24.19</c:v>
                </c:pt>
                <c:pt idx="6553">
                  <c:v>24.494</c:v>
                </c:pt>
                <c:pt idx="6554">
                  <c:v>23.152999999999999</c:v>
                </c:pt>
                <c:pt idx="6555">
                  <c:v>25.143000000000001</c:v>
                </c:pt>
                <c:pt idx="6556">
                  <c:v>28.384</c:v>
                </c:pt>
                <c:pt idx="6557">
                  <c:v>25.902000000000001</c:v>
                </c:pt>
                <c:pt idx="6558">
                  <c:v>24.152999999999999</c:v>
                </c:pt>
                <c:pt idx="6559">
                  <c:v>23.27</c:v>
                </c:pt>
                <c:pt idx="6560">
                  <c:v>14.589</c:v>
                </c:pt>
                <c:pt idx="6561">
                  <c:v>14.968999999999999</c:v>
                </c:pt>
                <c:pt idx="6562">
                  <c:v>16.033999999999999</c:v>
                </c:pt>
                <c:pt idx="6563">
                  <c:v>23.917999999999999</c:v>
                </c:pt>
                <c:pt idx="6564">
                  <c:v>19.992999999999999</c:v>
                </c:pt>
                <c:pt idx="6565">
                  <c:v>26.268000000000001</c:v>
                </c:pt>
                <c:pt idx="6566">
                  <c:v>26.736000000000001</c:v>
                </c:pt>
                <c:pt idx="6567">
                  <c:v>25.992000000000001</c:v>
                </c:pt>
                <c:pt idx="6568">
                  <c:v>22.213000000000001</c:v>
                </c:pt>
                <c:pt idx="6569">
                  <c:v>21.553999999999998</c:v>
                </c:pt>
                <c:pt idx="6570">
                  <c:v>19.524999999999999</c:v>
                </c:pt>
                <c:pt idx="6571">
                  <c:v>18.404</c:v>
                </c:pt>
                <c:pt idx="6572">
                  <c:v>1.02</c:v>
                </c:pt>
                <c:pt idx="6573">
                  <c:v>4.8410000000000002</c:v>
                </c:pt>
                <c:pt idx="6574">
                  <c:v>4.806</c:v>
                </c:pt>
                <c:pt idx="6575">
                  <c:v>7.1710000000000003</c:v>
                </c:pt>
                <c:pt idx="6576">
                  <c:v>18.106999999999999</c:v>
                </c:pt>
                <c:pt idx="6577">
                  <c:v>21.62</c:v>
                </c:pt>
                <c:pt idx="6578">
                  <c:v>19.337</c:v>
                </c:pt>
                <c:pt idx="6579">
                  <c:v>12.231999999999999</c:v>
                </c:pt>
                <c:pt idx="6580">
                  <c:v>7.8109999999999999</c:v>
                </c:pt>
                <c:pt idx="6581">
                  <c:v>14.022</c:v>
                </c:pt>
                <c:pt idx="6582">
                  <c:v>14.6</c:v>
                </c:pt>
                <c:pt idx="6583">
                  <c:v>10.398</c:v>
                </c:pt>
                <c:pt idx="6584">
                  <c:v>16.010999999999999</c:v>
                </c:pt>
                <c:pt idx="6585">
                  <c:v>22.431000000000001</c:v>
                </c:pt>
                <c:pt idx="6586">
                  <c:v>20.033000000000001</c:v>
                </c:pt>
                <c:pt idx="6587">
                  <c:v>24.238</c:v>
                </c:pt>
                <c:pt idx="6588">
                  <c:v>22.547999999999998</c:v>
                </c:pt>
                <c:pt idx="6589">
                  <c:v>10.4</c:v>
                </c:pt>
                <c:pt idx="6750">
                  <c:v>10.000999999999999</c:v>
                </c:pt>
                <c:pt idx="6751">
                  <c:v>8.9649999999999999</c:v>
                </c:pt>
                <c:pt idx="6752">
                  <c:v>10.795</c:v>
                </c:pt>
                <c:pt idx="6753">
                  <c:v>6.4160000000000004</c:v>
                </c:pt>
                <c:pt idx="6754">
                  <c:v>7.7359999999999998</c:v>
                </c:pt>
                <c:pt idx="6755">
                  <c:v>6.7409999999999997</c:v>
                </c:pt>
                <c:pt idx="6756">
                  <c:v>6.0590000000000002</c:v>
                </c:pt>
                <c:pt idx="6757">
                  <c:v>6.891</c:v>
                </c:pt>
                <c:pt idx="6758">
                  <c:v>9.7910000000000004</c:v>
                </c:pt>
                <c:pt idx="6759">
                  <c:v>11.693</c:v>
                </c:pt>
                <c:pt idx="6760">
                  <c:v>7.1779999999999999</c:v>
                </c:pt>
                <c:pt idx="6761">
                  <c:v>9.1059999999999999</c:v>
                </c:pt>
                <c:pt idx="6762">
                  <c:v>11.804</c:v>
                </c:pt>
                <c:pt idx="6763">
                  <c:v>9.84</c:v>
                </c:pt>
                <c:pt idx="6764">
                  <c:v>6.0250000000000004</c:v>
                </c:pt>
                <c:pt idx="6765">
                  <c:v>5.4630000000000001</c:v>
                </c:pt>
                <c:pt idx="6766">
                  <c:v>7.5049999999999999</c:v>
                </c:pt>
                <c:pt idx="6767">
                  <c:v>14.368</c:v>
                </c:pt>
                <c:pt idx="6768">
                  <c:v>12.491</c:v>
                </c:pt>
                <c:pt idx="6769">
                  <c:v>6.5839999999999996</c:v>
                </c:pt>
                <c:pt idx="6770">
                  <c:v>5.9249999999999998</c:v>
                </c:pt>
                <c:pt idx="6771">
                  <c:v>9.2200000000000006</c:v>
                </c:pt>
                <c:pt idx="6772">
                  <c:v>10.106999999999999</c:v>
                </c:pt>
                <c:pt idx="6773">
                  <c:v>8.4009999999999998</c:v>
                </c:pt>
                <c:pt idx="6774">
                  <c:v>9.0370000000000008</c:v>
                </c:pt>
                <c:pt idx="6775">
                  <c:v>13.743</c:v>
                </c:pt>
                <c:pt idx="6776">
                  <c:v>23.210999999999999</c:v>
                </c:pt>
                <c:pt idx="6777">
                  <c:v>26.928999999999998</c:v>
                </c:pt>
                <c:pt idx="6778">
                  <c:v>24.638000000000002</c:v>
                </c:pt>
                <c:pt idx="6779">
                  <c:v>20.538</c:v>
                </c:pt>
                <c:pt idx="6780">
                  <c:v>17.588000000000001</c:v>
                </c:pt>
                <c:pt idx="6781">
                  <c:v>15.863</c:v>
                </c:pt>
                <c:pt idx="6782">
                  <c:v>11.936</c:v>
                </c:pt>
                <c:pt idx="6783">
                  <c:v>8.5719999999999992</c:v>
                </c:pt>
                <c:pt idx="6784">
                  <c:v>6.2939999999999996</c:v>
                </c:pt>
                <c:pt idx="6785">
                  <c:v>4.6909999999999998</c:v>
                </c:pt>
                <c:pt idx="6786">
                  <c:v>7.383</c:v>
                </c:pt>
                <c:pt idx="6787">
                  <c:v>7.5789999999999997</c:v>
                </c:pt>
                <c:pt idx="6788">
                  <c:v>7.8940000000000001</c:v>
                </c:pt>
                <c:pt idx="6789">
                  <c:v>14.542999999999999</c:v>
                </c:pt>
                <c:pt idx="6790">
                  <c:v>24.561</c:v>
                </c:pt>
                <c:pt idx="6791">
                  <c:v>14.62</c:v>
                </c:pt>
                <c:pt idx="6792">
                  <c:v>7.2069999999999999</c:v>
                </c:pt>
                <c:pt idx="6793">
                  <c:v>8.0879999999999992</c:v>
                </c:pt>
                <c:pt idx="6794">
                  <c:v>6.7510000000000003</c:v>
                </c:pt>
                <c:pt idx="6795">
                  <c:v>9.2509999999999994</c:v>
                </c:pt>
                <c:pt idx="6796">
                  <c:v>9.3849999999999998</c:v>
                </c:pt>
                <c:pt idx="6797">
                  <c:v>11.898</c:v>
                </c:pt>
                <c:pt idx="6798">
                  <c:v>8.9550000000000001</c:v>
                </c:pt>
                <c:pt idx="6799">
                  <c:v>6.8540000000000001</c:v>
                </c:pt>
                <c:pt idx="6800">
                  <c:v>12.21</c:v>
                </c:pt>
                <c:pt idx="6801">
                  <c:v>7.4080000000000004</c:v>
                </c:pt>
                <c:pt idx="6802">
                  <c:v>7.99</c:v>
                </c:pt>
                <c:pt idx="6803">
                  <c:v>12.151</c:v>
                </c:pt>
                <c:pt idx="6804">
                  <c:v>12.318</c:v>
                </c:pt>
                <c:pt idx="6805">
                  <c:v>6.351</c:v>
                </c:pt>
                <c:pt idx="6806">
                  <c:v>6.2910000000000004</c:v>
                </c:pt>
                <c:pt idx="6807">
                  <c:v>13.388999999999999</c:v>
                </c:pt>
                <c:pt idx="6808">
                  <c:v>17.559999999999999</c:v>
                </c:pt>
                <c:pt idx="6809">
                  <c:v>11.622999999999999</c:v>
                </c:pt>
                <c:pt idx="6810">
                  <c:v>15.52</c:v>
                </c:pt>
                <c:pt idx="6811">
                  <c:v>19.638000000000002</c:v>
                </c:pt>
                <c:pt idx="6812">
                  <c:v>26.547999999999998</c:v>
                </c:pt>
                <c:pt idx="6813">
                  <c:v>24.355</c:v>
                </c:pt>
                <c:pt idx="6814">
                  <c:v>21.427</c:v>
                </c:pt>
                <c:pt idx="6815">
                  <c:v>21.395</c:v>
                </c:pt>
                <c:pt idx="6816">
                  <c:v>20.367999999999999</c:v>
                </c:pt>
                <c:pt idx="6817">
                  <c:v>17.234000000000002</c:v>
                </c:pt>
                <c:pt idx="6818">
                  <c:v>11.534000000000001</c:v>
                </c:pt>
                <c:pt idx="6819">
                  <c:v>11.374000000000001</c:v>
                </c:pt>
                <c:pt idx="6820">
                  <c:v>19.501999999999999</c:v>
                </c:pt>
                <c:pt idx="6821">
                  <c:v>27.228999999999999</c:v>
                </c:pt>
                <c:pt idx="6822">
                  <c:v>28.734000000000002</c:v>
                </c:pt>
                <c:pt idx="6823">
                  <c:v>23.876999999999999</c:v>
                </c:pt>
                <c:pt idx="6824">
                  <c:v>24.497</c:v>
                </c:pt>
                <c:pt idx="6825">
                  <c:v>23.495000000000001</c:v>
                </c:pt>
                <c:pt idx="6826">
                  <c:v>23.071000000000002</c:v>
                </c:pt>
                <c:pt idx="6827">
                  <c:v>21.538</c:v>
                </c:pt>
                <c:pt idx="6828">
                  <c:v>15.79</c:v>
                </c:pt>
                <c:pt idx="6829">
                  <c:v>13.727</c:v>
                </c:pt>
                <c:pt idx="6830">
                  <c:v>9.4710000000000001</c:v>
                </c:pt>
                <c:pt idx="6831">
                  <c:v>7.6609999999999996</c:v>
                </c:pt>
                <c:pt idx="6832">
                  <c:v>8.1110000000000007</c:v>
                </c:pt>
                <c:pt idx="6833">
                  <c:v>7.2910000000000004</c:v>
                </c:pt>
                <c:pt idx="6834">
                  <c:v>8.7479999999999993</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pt idx="6469">
                  <c:v>43831</c:v>
                </c:pt>
                <c:pt idx="6470">
                  <c:v>43832</c:v>
                </c:pt>
                <c:pt idx="6471">
                  <c:v>43833</c:v>
                </c:pt>
                <c:pt idx="6472">
                  <c:v>43834</c:v>
                </c:pt>
                <c:pt idx="6473">
                  <c:v>43835</c:v>
                </c:pt>
                <c:pt idx="6474">
                  <c:v>43836</c:v>
                </c:pt>
                <c:pt idx="6475">
                  <c:v>43837</c:v>
                </c:pt>
                <c:pt idx="6476">
                  <c:v>43838</c:v>
                </c:pt>
                <c:pt idx="6477">
                  <c:v>43839</c:v>
                </c:pt>
                <c:pt idx="6478">
                  <c:v>43840</c:v>
                </c:pt>
                <c:pt idx="6479">
                  <c:v>43841</c:v>
                </c:pt>
                <c:pt idx="6480">
                  <c:v>43842</c:v>
                </c:pt>
                <c:pt idx="6481">
                  <c:v>43843</c:v>
                </c:pt>
                <c:pt idx="6482">
                  <c:v>43844</c:v>
                </c:pt>
                <c:pt idx="6483">
                  <c:v>43845</c:v>
                </c:pt>
                <c:pt idx="6484">
                  <c:v>43846</c:v>
                </c:pt>
                <c:pt idx="6485">
                  <c:v>43847</c:v>
                </c:pt>
                <c:pt idx="6486">
                  <c:v>43848</c:v>
                </c:pt>
                <c:pt idx="6487">
                  <c:v>43849</c:v>
                </c:pt>
                <c:pt idx="6488">
                  <c:v>43850</c:v>
                </c:pt>
                <c:pt idx="6489">
                  <c:v>43851</c:v>
                </c:pt>
                <c:pt idx="6490">
                  <c:v>43852</c:v>
                </c:pt>
                <c:pt idx="6491">
                  <c:v>43853</c:v>
                </c:pt>
                <c:pt idx="6492">
                  <c:v>43854</c:v>
                </c:pt>
                <c:pt idx="6493">
                  <c:v>43855</c:v>
                </c:pt>
                <c:pt idx="6494">
                  <c:v>43856</c:v>
                </c:pt>
                <c:pt idx="6495">
                  <c:v>43857</c:v>
                </c:pt>
                <c:pt idx="6496">
                  <c:v>43858</c:v>
                </c:pt>
                <c:pt idx="6497">
                  <c:v>43859</c:v>
                </c:pt>
                <c:pt idx="6498">
                  <c:v>43860</c:v>
                </c:pt>
                <c:pt idx="6499">
                  <c:v>43861</c:v>
                </c:pt>
                <c:pt idx="6500">
                  <c:v>43862</c:v>
                </c:pt>
                <c:pt idx="6501">
                  <c:v>43863</c:v>
                </c:pt>
                <c:pt idx="6502">
                  <c:v>43864</c:v>
                </c:pt>
                <c:pt idx="6503">
                  <c:v>43865</c:v>
                </c:pt>
                <c:pt idx="6504">
                  <c:v>43866</c:v>
                </c:pt>
                <c:pt idx="6505">
                  <c:v>43867</c:v>
                </c:pt>
                <c:pt idx="6506">
                  <c:v>43868</c:v>
                </c:pt>
                <c:pt idx="6507">
                  <c:v>43869</c:v>
                </c:pt>
                <c:pt idx="6508">
                  <c:v>43870</c:v>
                </c:pt>
                <c:pt idx="6509">
                  <c:v>43871</c:v>
                </c:pt>
                <c:pt idx="6510">
                  <c:v>43872</c:v>
                </c:pt>
                <c:pt idx="6511">
                  <c:v>43873</c:v>
                </c:pt>
                <c:pt idx="6512">
                  <c:v>43874</c:v>
                </c:pt>
                <c:pt idx="6513">
                  <c:v>43875</c:v>
                </c:pt>
                <c:pt idx="6514">
                  <c:v>43876</c:v>
                </c:pt>
                <c:pt idx="6515">
                  <c:v>43877</c:v>
                </c:pt>
                <c:pt idx="6516">
                  <c:v>43878</c:v>
                </c:pt>
                <c:pt idx="6517">
                  <c:v>43879</c:v>
                </c:pt>
                <c:pt idx="6518">
                  <c:v>43880</c:v>
                </c:pt>
                <c:pt idx="6519">
                  <c:v>43881</c:v>
                </c:pt>
                <c:pt idx="6520">
                  <c:v>43882</c:v>
                </c:pt>
                <c:pt idx="6521">
                  <c:v>43883</c:v>
                </c:pt>
                <c:pt idx="6522">
                  <c:v>43884</c:v>
                </c:pt>
                <c:pt idx="6523">
                  <c:v>43885</c:v>
                </c:pt>
                <c:pt idx="6524">
                  <c:v>43886</c:v>
                </c:pt>
                <c:pt idx="6525">
                  <c:v>43887</c:v>
                </c:pt>
                <c:pt idx="6526">
                  <c:v>43888</c:v>
                </c:pt>
                <c:pt idx="6527">
                  <c:v>43889</c:v>
                </c:pt>
                <c:pt idx="6528">
                  <c:v>43890</c:v>
                </c:pt>
                <c:pt idx="6529">
                  <c:v>43891</c:v>
                </c:pt>
                <c:pt idx="6530">
                  <c:v>43892</c:v>
                </c:pt>
                <c:pt idx="6531">
                  <c:v>43893</c:v>
                </c:pt>
                <c:pt idx="6532">
                  <c:v>43894</c:v>
                </c:pt>
                <c:pt idx="6533">
                  <c:v>43895</c:v>
                </c:pt>
                <c:pt idx="6534">
                  <c:v>43896</c:v>
                </c:pt>
                <c:pt idx="6535">
                  <c:v>43897</c:v>
                </c:pt>
                <c:pt idx="6536">
                  <c:v>43898</c:v>
                </c:pt>
                <c:pt idx="6537">
                  <c:v>43899</c:v>
                </c:pt>
                <c:pt idx="6538">
                  <c:v>43900</c:v>
                </c:pt>
                <c:pt idx="6539">
                  <c:v>43901</c:v>
                </c:pt>
                <c:pt idx="6540">
                  <c:v>43902</c:v>
                </c:pt>
                <c:pt idx="6541">
                  <c:v>43903</c:v>
                </c:pt>
                <c:pt idx="6542">
                  <c:v>43904</c:v>
                </c:pt>
                <c:pt idx="6543">
                  <c:v>43905</c:v>
                </c:pt>
                <c:pt idx="6544">
                  <c:v>43906</c:v>
                </c:pt>
                <c:pt idx="6545">
                  <c:v>43907</c:v>
                </c:pt>
                <c:pt idx="6546">
                  <c:v>43908</c:v>
                </c:pt>
                <c:pt idx="6547">
                  <c:v>43909</c:v>
                </c:pt>
                <c:pt idx="6548">
                  <c:v>43910</c:v>
                </c:pt>
                <c:pt idx="6549">
                  <c:v>43911</c:v>
                </c:pt>
                <c:pt idx="6550">
                  <c:v>43912</c:v>
                </c:pt>
                <c:pt idx="6551">
                  <c:v>43913</c:v>
                </c:pt>
                <c:pt idx="6552">
                  <c:v>43914</c:v>
                </c:pt>
                <c:pt idx="6553">
                  <c:v>43915</c:v>
                </c:pt>
                <c:pt idx="6554">
                  <c:v>43916</c:v>
                </c:pt>
                <c:pt idx="6555">
                  <c:v>43917</c:v>
                </c:pt>
                <c:pt idx="6556">
                  <c:v>43918</c:v>
                </c:pt>
                <c:pt idx="6557">
                  <c:v>43919</c:v>
                </c:pt>
                <c:pt idx="6558">
                  <c:v>43920</c:v>
                </c:pt>
                <c:pt idx="6559">
                  <c:v>43921</c:v>
                </c:pt>
                <c:pt idx="6560">
                  <c:v>43922</c:v>
                </c:pt>
                <c:pt idx="6561">
                  <c:v>43923</c:v>
                </c:pt>
                <c:pt idx="6562">
                  <c:v>43924</c:v>
                </c:pt>
                <c:pt idx="6563">
                  <c:v>43925</c:v>
                </c:pt>
                <c:pt idx="6564">
                  <c:v>43926</c:v>
                </c:pt>
                <c:pt idx="6565">
                  <c:v>43927</c:v>
                </c:pt>
                <c:pt idx="6566">
                  <c:v>43928</c:v>
                </c:pt>
                <c:pt idx="6567">
                  <c:v>43929</c:v>
                </c:pt>
                <c:pt idx="6568">
                  <c:v>43930</c:v>
                </c:pt>
                <c:pt idx="6569">
                  <c:v>43931</c:v>
                </c:pt>
                <c:pt idx="6570">
                  <c:v>43932</c:v>
                </c:pt>
                <c:pt idx="6571">
                  <c:v>43933</c:v>
                </c:pt>
                <c:pt idx="6572">
                  <c:v>43934</c:v>
                </c:pt>
                <c:pt idx="6573">
                  <c:v>43935</c:v>
                </c:pt>
                <c:pt idx="6574">
                  <c:v>43936</c:v>
                </c:pt>
                <c:pt idx="6575">
                  <c:v>43937</c:v>
                </c:pt>
                <c:pt idx="6576">
                  <c:v>43938</c:v>
                </c:pt>
                <c:pt idx="6577">
                  <c:v>43939</c:v>
                </c:pt>
                <c:pt idx="6578">
                  <c:v>43940</c:v>
                </c:pt>
                <c:pt idx="6579">
                  <c:v>43941</c:v>
                </c:pt>
                <c:pt idx="6580">
                  <c:v>43942</c:v>
                </c:pt>
                <c:pt idx="6581">
                  <c:v>43943</c:v>
                </c:pt>
                <c:pt idx="6582">
                  <c:v>43944</c:v>
                </c:pt>
                <c:pt idx="6583">
                  <c:v>43945</c:v>
                </c:pt>
                <c:pt idx="6584">
                  <c:v>43946</c:v>
                </c:pt>
                <c:pt idx="6585">
                  <c:v>43947</c:v>
                </c:pt>
                <c:pt idx="6586">
                  <c:v>43948</c:v>
                </c:pt>
                <c:pt idx="6587">
                  <c:v>43949</c:v>
                </c:pt>
                <c:pt idx="6588">
                  <c:v>43950</c:v>
                </c:pt>
                <c:pt idx="6589">
                  <c:v>43951</c:v>
                </c:pt>
                <c:pt idx="6590">
                  <c:v>43952</c:v>
                </c:pt>
                <c:pt idx="6591">
                  <c:v>43953</c:v>
                </c:pt>
                <c:pt idx="6592">
                  <c:v>43954</c:v>
                </c:pt>
                <c:pt idx="6593">
                  <c:v>43955</c:v>
                </c:pt>
                <c:pt idx="6594">
                  <c:v>43956</c:v>
                </c:pt>
                <c:pt idx="6595">
                  <c:v>43957</c:v>
                </c:pt>
                <c:pt idx="6596">
                  <c:v>43958</c:v>
                </c:pt>
                <c:pt idx="6597">
                  <c:v>43959</c:v>
                </c:pt>
                <c:pt idx="6598">
                  <c:v>43960</c:v>
                </c:pt>
                <c:pt idx="6599">
                  <c:v>43961</c:v>
                </c:pt>
                <c:pt idx="6600">
                  <c:v>43962</c:v>
                </c:pt>
                <c:pt idx="6601">
                  <c:v>43963</c:v>
                </c:pt>
                <c:pt idx="6602">
                  <c:v>43964</c:v>
                </c:pt>
                <c:pt idx="6603">
                  <c:v>43965</c:v>
                </c:pt>
                <c:pt idx="6604">
                  <c:v>43966</c:v>
                </c:pt>
                <c:pt idx="6605">
                  <c:v>43967</c:v>
                </c:pt>
                <c:pt idx="6606">
                  <c:v>43968</c:v>
                </c:pt>
                <c:pt idx="6607">
                  <c:v>43969</c:v>
                </c:pt>
                <c:pt idx="6608">
                  <c:v>43970</c:v>
                </c:pt>
                <c:pt idx="6609">
                  <c:v>43971</c:v>
                </c:pt>
                <c:pt idx="6610">
                  <c:v>43972</c:v>
                </c:pt>
                <c:pt idx="6611">
                  <c:v>43973</c:v>
                </c:pt>
                <c:pt idx="6612">
                  <c:v>43974</c:v>
                </c:pt>
                <c:pt idx="6613">
                  <c:v>43975</c:v>
                </c:pt>
                <c:pt idx="6614">
                  <c:v>43976</c:v>
                </c:pt>
                <c:pt idx="6615">
                  <c:v>43977</c:v>
                </c:pt>
                <c:pt idx="6616">
                  <c:v>43978</c:v>
                </c:pt>
                <c:pt idx="6617">
                  <c:v>43979</c:v>
                </c:pt>
                <c:pt idx="6618">
                  <c:v>43980</c:v>
                </c:pt>
                <c:pt idx="6619">
                  <c:v>43981</c:v>
                </c:pt>
                <c:pt idx="6620">
                  <c:v>43982</c:v>
                </c:pt>
                <c:pt idx="6621">
                  <c:v>43983</c:v>
                </c:pt>
                <c:pt idx="6622">
                  <c:v>43984</c:v>
                </c:pt>
                <c:pt idx="6623">
                  <c:v>43985</c:v>
                </c:pt>
                <c:pt idx="6624">
                  <c:v>43986</c:v>
                </c:pt>
                <c:pt idx="6625">
                  <c:v>43987</c:v>
                </c:pt>
                <c:pt idx="6626">
                  <c:v>43988</c:v>
                </c:pt>
                <c:pt idx="6627">
                  <c:v>43989</c:v>
                </c:pt>
                <c:pt idx="6628">
                  <c:v>43990</c:v>
                </c:pt>
                <c:pt idx="6629">
                  <c:v>43991</c:v>
                </c:pt>
                <c:pt idx="6630">
                  <c:v>43992</c:v>
                </c:pt>
                <c:pt idx="6631">
                  <c:v>43993</c:v>
                </c:pt>
                <c:pt idx="6632">
                  <c:v>43994</c:v>
                </c:pt>
                <c:pt idx="6633">
                  <c:v>43995</c:v>
                </c:pt>
                <c:pt idx="6634">
                  <c:v>43996</c:v>
                </c:pt>
                <c:pt idx="6635">
                  <c:v>43997</c:v>
                </c:pt>
                <c:pt idx="6636">
                  <c:v>43998</c:v>
                </c:pt>
                <c:pt idx="6637">
                  <c:v>43999</c:v>
                </c:pt>
                <c:pt idx="6638">
                  <c:v>44000</c:v>
                </c:pt>
                <c:pt idx="6639">
                  <c:v>44001</c:v>
                </c:pt>
                <c:pt idx="6640">
                  <c:v>44002</c:v>
                </c:pt>
                <c:pt idx="6641">
                  <c:v>44003</c:v>
                </c:pt>
                <c:pt idx="6642">
                  <c:v>44004</c:v>
                </c:pt>
                <c:pt idx="6643">
                  <c:v>44005</c:v>
                </c:pt>
                <c:pt idx="6644">
                  <c:v>44006</c:v>
                </c:pt>
                <c:pt idx="6645">
                  <c:v>44007</c:v>
                </c:pt>
                <c:pt idx="6646">
                  <c:v>44008</c:v>
                </c:pt>
                <c:pt idx="6647">
                  <c:v>44009</c:v>
                </c:pt>
                <c:pt idx="6648">
                  <c:v>44010</c:v>
                </c:pt>
                <c:pt idx="6649">
                  <c:v>44011</c:v>
                </c:pt>
                <c:pt idx="6650">
                  <c:v>44012</c:v>
                </c:pt>
                <c:pt idx="6651">
                  <c:v>44013</c:v>
                </c:pt>
                <c:pt idx="6652">
                  <c:v>44014</c:v>
                </c:pt>
                <c:pt idx="6653">
                  <c:v>44015</c:v>
                </c:pt>
                <c:pt idx="6654">
                  <c:v>44016</c:v>
                </c:pt>
                <c:pt idx="6655">
                  <c:v>44017</c:v>
                </c:pt>
                <c:pt idx="6656">
                  <c:v>44018</c:v>
                </c:pt>
                <c:pt idx="6657">
                  <c:v>44019</c:v>
                </c:pt>
                <c:pt idx="6658">
                  <c:v>44020</c:v>
                </c:pt>
                <c:pt idx="6659">
                  <c:v>44021</c:v>
                </c:pt>
                <c:pt idx="6660">
                  <c:v>44022</c:v>
                </c:pt>
                <c:pt idx="6661">
                  <c:v>44023</c:v>
                </c:pt>
                <c:pt idx="6662">
                  <c:v>44024</c:v>
                </c:pt>
                <c:pt idx="6663">
                  <c:v>44025</c:v>
                </c:pt>
                <c:pt idx="6664">
                  <c:v>44026</c:v>
                </c:pt>
                <c:pt idx="6665">
                  <c:v>44027</c:v>
                </c:pt>
                <c:pt idx="6666">
                  <c:v>44028</c:v>
                </c:pt>
                <c:pt idx="6667">
                  <c:v>44029</c:v>
                </c:pt>
                <c:pt idx="6668">
                  <c:v>44030</c:v>
                </c:pt>
                <c:pt idx="6669">
                  <c:v>44031</c:v>
                </c:pt>
                <c:pt idx="6670">
                  <c:v>44032</c:v>
                </c:pt>
                <c:pt idx="6671">
                  <c:v>44033</c:v>
                </c:pt>
                <c:pt idx="6672">
                  <c:v>44034</c:v>
                </c:pt>
                <c:pt idx="6673">
                  <c:v>44035</c:v>
                </c:pt>
                <c:pt idx="6674">
                  <c:v>44036</c:v>
                </c:pt>
                <c:pt idx="6675">
                  <c:v>44037</c:v>
                </c:pt>
                <c:pt idx="6676">
                  <c:v>44038</c:v>
                </c:pt>
                <c:pt idx="6677">
                  <c:v>44039</c:v>
                </c:pt>
                <c:pt idx="6678">
                  <c:v>44040</c:v>
                </c:pt>
                <c:pt idx="6679">
                  <c:v>44041</c:v>
                </c:pt>
                <c:pt idx="6680">
                  <c:v>44042</c:v>
                </c:pt>
                <c:pt idx="6681">
                  <c:v>44043</c:v>
                </c:pt>
                <c:pt idx="6682">
                  <c:v>44044</c:v>
                </c:pt>
                <c:pt idx="6683">
                  <c:v>44045</c:v>
                </c:pt>
                <c:pt idx="6684">
                  <c:v>44046</c:v>
                </c:pt>
                <c:pt idx="6685">
                  <c:v>44047</c:v>
                </c:pt>
                <c:pt idx="6686">
                  <c:v>44048</c:v>
                </c:pt>
                <c:pt idx="6687">
                  <c:v>44049</c:v>
                </c:pt>
                <c:pt idx="6688">
                  <c:v>44050</c:v>
                </c:pt>
                <c:pt idx="6689">
                  <c:v>44051</c:v>
                </c:pt>
                <c:pt idx="6690">
                  <c:v>44052</c:v>
                </c:pt>
                <c:pt idx="6691">
                  <c:v>44053</c:v>
                </c:pt>
                <c:pt idx="6692">
                  <c:v>44054</c:v>
                </c:pt>
                <c:pt idx="6693">
                  <c:v>44055</c:v>
                </c:pt>
                <c:pt idx="6694">
                  <c:v>44056</c:v>
                </c:pt>
                <c:pt idx="6695">
                  <c:v>44057</c:v>
                </c:pt>
                <c:pt idx="6696">
                  <c:v>44058</c:v>
                </c:pt>
                <c:pt idx="6697">
                  <c:v>44059</c:v>
                </c:pt>
                <c:pt idx="6698">
                  <c:v>44060</c:v>
                </c:pt>
                <c:pt idx="6699">
                  <c:v>44061</c:v>
                </c:pt>
                <c:pt idx="6700">
                  <c:v>44062</c:v>
                </c:pt>
                <c:pt idx="6701">
                  <c:v>44063</c:v>
                </c:pt>
                <c:pt idx="6702">
                  <c:v>44064</c:v>
                </c:pt>
                <c:pt idx="6703">
                  <c:v>44065</c:v>
                </c:pt>
                <c:pt idx="6704">
                  <c:v>44066</c:v>
                </c:pt>
                <c:pt idx="6705">
                  <c:v>44067</c:v>
                </c:pt>
                <c:pt idx="6706">
                  <c:v>44068</c:v>
                </c:pt>
                <c:pt idx="6707">
                  <c:v>44069</c:v>
                </c:pt>
                <c:pt idx="6708">
                  <c:v>44070</c:v>
                </c:pt>
                <c:pt idx="6709">
                  <c:v>44071</c:v>
                </c:pt>
                <c:pt idx="6710">
                  <c:v>44072</c:v>
                </c:pt>
                <c:pt idx="6711">
                  <c:v>44073</c:v>
                </c:pt>
                <c:pt idx="6712">
                  <c:v>44074</c:v>
                </c:pt>
                <c:pt idx="6713">
                  <c:v>44075</c:v>
                </c:pt>
                <c:pt idx="6714">
                  <c:v>44076</c:v>
                </c:pt>
                <c:pt idx="6715">
                  <c:v>44077</c:v>
                </c:pt>
                <c:pt idx="6716">
                  <c:v>44078</c:v>
                </c:pt>
                <c:pt idx="6717">
                  <c:v>44079</c:v>
                </c:pt>
                <c:pt idx="6718">
                  <c:v>44080</c:v>
                </c:pt>
                <c:pt idx="6719">
                  <c:v>44081</c:v>
                </c:pt>
                <c:pt idx="6720">
                  <c:v>44082</c:v>
                </c:pt>
                <c:pt idx="6721">
                  <c:v>44083</c:v>
                </c:pt>
                <c:pt idx="6722">
                  <c:v>44084</c:v>
                </c:pt>
                <c:pt idx="6723">
                  <c:v>44085</c:v>
                </c:pt>
                <c:pt idx="6724">
                  <c:v>44086</c:v>
                </c:pt>
                <c:pt idx="6725">
                  <c:v>44087</c:v>
                </c:pt>
                <c:pt idx="6726">
                  <c:v>44088</c:v>
                </c:pt>
                <c:pt idx="6727">
                  <c:v>44089</c:v>
                </c:pt>
                <c:pt idx="6728">
                  <c:v>44090</c:v>
                </c:pt>
                <c:pt idx="6729">
                  <c:v>44091</c:v>
                </c:pt>
                <c:pt idx="6730">
                  <c:v>44092</c:v>
                </c:pt>
                <c:pt idx="6731">
                  <c:v>44093</c:v>
                </c:pt>
                <c:pt idx="6732">
                  <c:v>44094</c:v>
                </c:pt>
                <c:pt idx="6733">
                  <c:v>44095</c:v>
                </c:pt>
                <c:pt idx="6734">
                  <c:v>44096</c:v>
                </c:pt>
                <c:pt idx="6735">
                  <c:v>44097</c:v>
                </c:pt>
                <c:pt idx="6736">
                  <c:v>44098</c:v>
                </c:pt>
                <c:pt idx="6737">
                  <c:v>44099</c:v>
                </c:pt>
                <c:pt idx="6738">
                  <c:v>44100</c:v>
                </c:pt>
                <c:pt idx="6739">
                  <c:v>44101</c:v>
                </c:pt>
                <c:pt idx="6740">
                  <c:v>44102</c:v>
                </c:pt>
                <c:pt idx="6741">
                  <c:v>44103</c:v>
                </c:pt>
                <c:pt idx="6742">
                  <c:v>44104</c:v>
                </c:pt>
                <c:pt idx="6743">
                  <c:v>44105</c:v>
                </c:pt>
                <c:pt idx="6744">
                  <c:v>44106</c:v>
                </c:pt>
                <c:pt idx="6745">
                  <c:v>44107</c:v>
                </c:pt>
                <c:pt idx="6746">
                  <c:v>44108</c:v>
                </c:pt>
                <c:pt idx="6747">
                  <c:v>44109</c:v>
                </c:pt>
                <c:pt idx="6748">
                  <c:v>44110</c:v>
                </c:pt>
                <c:pt idx="6749">
                  <c:v>44111</c:v>
                </c:pt>
                <c:pt idx="6750">
                  <c:v>44112</c:v>
                </c:pt>
                <c:pt idx="6751">
                  <c:v>44113</c:v>
                </c:pt>
                <c:pt idx="6752">
                  <c:v>44114</c:v>
                </c:pt>
                <c:pt idx="6753">
                  <c:v>44115</c:v>
                </c:pt>
                <c:pt idx="6754">
                  <c:v>44116</c:v>
                </c:pt>
                <c:pt idx="6755">
                  <c:v>44117</c:v>
                </c:pt>
                <c:pt idx="6756">
                  <c:v>44118</c:v>
                </c:pt>
                <c:pt idx="6757">
                  <c:v>44119</c:v>
                </c:pt>
                <c:pt idx="6758">
                  <c:v>44120</c:v>
                </c:pt>
                <c:pt idx="6759">
                  <c:v>44121</c:v>
                </c:pt>
                <c:pt idx="6760">
                  <c:v>44122</c:v>
                </c:pt>
                <c:pt idx="6761">
                  <c:v>44123</c:v>
                </c:pt>
                <c:pt idx="6762">
                  <c:v>44124</c:v>
                </c:pt>
                <c:pt idx="6763">
                  <c:v>44125</c:v>
                </c:pt>
                <c:pt idx="6764">
                  <c:v>44126</c:v>
                </c:pt>
                <c:pt idx="6765">
                  <c:v>44127</c:v>
                </c:pt>
                <c:pt idx="6766">
                  <c:v>44128</c:v>
                </c:pt>
                <c:pt idx="6767">
                  <c:v>44129</c:v>
                </c:pt>
                <c:pt idx="6768">
                  <c:v>44130</c:v>
                </c:pt>
                <c:pt idx="6769">
                  <c:v>44131</c:v>
                </c:pt>
                <c:pt idx="6770">
                  <c:v>44132</c:v>
                </c:pt>
                <c:pt idx="6771">
                  <c:v>44133</c:v>
                </c:pt>
                <c:pt idx="6772">
                  <c:v>44134</c:v>
                </c:pt>
                <c:pt idx="6773">
                  <c:v>44135</c:v>
                </c:pt>
                <c:pt idx="6774">
                  <c:v>44136</c:v>
                </c:pt>
                <c:pt idx="6775">
                  <c:v>44137</c:v>
                </c:pt>
                <c:pt idx="6776">
                  <c:v>44138</c:v>
                </c:pt>
                <c:pt idx="6777">
                  <c:v>44139</c:v>
                </c:pt>
                <c:pt idx="6778">
                  <c:v>44140</c:v>
                </c:pt>
                <c:pt idx="6779">
                  <c:v>44141</c:v>
                </c:pt>
                <c:pt idx="6780">
                  <c:v>44142</c:v>
                </c:pt>
                <c:pt idx="6781">
                  <c:v>44143</c:v>
                </c:pt>
                <c:pt idx="6782">
                  <c:v>44144</c:v>
                </c:pt>
                <c:pt idx="6783">
                  <c:v>44145</c:v>
                </c:pt>
                <c:pt idx="6784">
                  <c:v>44146</c:v>
                </c:pt>
                <c:pt idx="6785">
                  <c:v>44147</c:v>
                </c:pt>
                <c:pt idx="6786">
                  <c:v>44148</c:v>
                </c:pt>
                <c:pt idx="6787">
                  <c:v>44149</c:v>
                </c:pt>
                <c:pt idx="6788">
                  <c:v>44150</c:v>
                </c:pt>
                <c:pt idx="6789">
                  <c:v>44151</c:v>
                </c:pt>
                <c:pt idx="6790">
                  <c:v>44152</c:v>
                </c:pt>
                <c:pt idx="6791">
                  <c:v>44153</c:v>
                </c:pt>
                <c:pt idx="6792">
                  <c:v>44154</c:v>
                </c:pt>
                <c:pt idx="6793">
                  <c:v>44155</c:v>
                </c:pt>
                <c:pt idx="6794">
                  <c:v>44156</c:v>
                </c:pt>
                <c:pt idx="6795">
                  <c:v>44157</c:v>
                </c:pt>
                <c:pt idx="6796">
                  <c:v>44158</c:v>
                </c:pt>
                <c:pt idx="6797">
                  <c:v>44159</c:v>
                </c:pt>
                <c:pt idx="6798">
                  <c:v>44160</c:v>
                </c:pt>
                <c:pt idx="6799">
                  <c:v>44161</c:v>
                </c:pt>
                <c:pt idx="6800">
                  <c:v>44162</c:v>
                </c:pt>
                <c:pt idx="6801">
                  <c:v>44163</c:v>
                </c:pt>
                <c:pt idx="6802">
                  <c:v>44164</c:v>
                </c:pt>
                <c:pt idx="6803">
                  <c:v>44165</c:v>
                </c:pt>
                <c:pt idx="6804">
                  <c:v>44166</c:v>
                </c:pt>
                <c:pt idx="6805">
                  <c:v>44167</c:v>
                </c:pt>
                <c:pt idx="6806">
                  <c:v>44168</c:v>
                </c:pt>
                <c:pt idx="6807">
                  <c:v>44169</c:v>
                </c:pt>
                <c:pt idx="6808">
                  <c:v>44170</c:v>
                </c:pt>
                <c:pt idx="6809">
                  <c:v>44171</c:v>
                </c:pt>
                <c:pt idx="6810">
                  <c:v>44172</c:v>
                </c:pt>
                <c:pt idx="6811">
                  <c:v>44173</c:v>
                </c:pt>
                <c:pt idx="6812">
                  <c:v>44174</c:v>
                </c:pt>
                <c:pt idx="6813">
                  <c:v>44175</c:v>
                </c:pt>
                <c:pt idx="6814">
                  <c:v>44176</c:v>
                </c:pt>
                <c:pt idx="6815">
                  <c:v>44177</c:v>
                </c:pt>
                <c:pt idx="6816">
                  <c:v>44178</c:v>
                </c:pt>
                <c:pt idx="6817">
                  <c:v>44179</c:v>
                </c:pt>
                <c:pt idx="6818">
                  <c:v>44180</c:v>
                </c:pt>
                <c:pt idx="6819">
                  <c:v>44181</c:v>
                </c:pt>
                <c:pt idx="6820">
                  <c:v>44182</c:v>
                </c:pt>
                <c:pt idx="6821">
                  <c:v>44183</c:v>
                </c:pt>
                <c:pt idx="6822">
                  <c:v>44184</c:v>
                </c:pt>
                <c:pt idx="6823">
                  <c:v>44185</c:v>
                </c:pt>
                <c:pt idx="6824">
                  <c:v>44186</c:v>
                </c:pt>
                <c:pt idx="6825">
                  <c:v>44187</c:v>
                </c:pt>
                <c:pt idx="6826">
                  <c:v>44188</c:v>
                </c:pt>
                <c:pt idx="6827">
                  <c:v>44189</c:v>
                </c:pt>
                <c:pt idx="6828">
                  <c:v>44190</c:v>
                </c:pt>
                <c:pt idx="6829">
                  <c:v>44191</c:v>
                </c:pt>
                <c:pt idx="6830">
                  <c:v>44192</c:v>
                </c:pt>
                <c:pt idx="6831">
                  <c:v>44193</c:v>
                </c:pt>
                <c:pt idx="6832">
                  <c:v>44194</c:v>
                </c:pt>
                <c:pt idx="6833">
                  <c:v>44195</c:v>
                </c:pt>
                <c:pt idx="6834">
                  <c:v>44196</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pt idx="6469">
                  <c:v>27.951000000000001</c:v>
                </c:pt>
                <c:pt idx="6470">
                  <c:v>28.149000000000001</c:v>
                </c:pt>
                <c:pt idx="6471">
                  <c:v>28.754999999999999</c:v>
                </c:pt>
                <c:pt idx="6472">
                  <c:v>29.009</c:v>
                </c:pt>
                <c:pt idx="6473">
                  <c:v>28.795999999999999</c:v>
                </c:pt>
                <c:pt idx="6474">
                  <c:v>28.283999999999999</c:v>
                </c:pt>
                <c:pt idx="6475">
                  <c:v>28.084</c:v>
                </c:pt>
                <c:pt idx="6476">
                  <c:v>28.331</c:v>
                </c:pt>
                <c:pt idx="6477">
                  <c:v>28.363</c:v>
                </c:pt>
                <c:pt idx="6478">
                  <c:v>28.407</c:v>
                </c:pt>
                <c:pt idx="6479">
                  <c:v>28.555</c:v>
                </c:pt>
                <c:pt idx="6480">
                  <c:v>28.58</c:v>
                </c:pt>
                <c:pt idx="6481">
                  <c:v>28.558</c:v>
                </c:pt>
                <c:pt idx="6482">
                  <c:v>28.423999999999999</c:v>
                </c:pt>
                <c:pt idx="6483">
                  <c:v>28.187000000000001</c:v>
                </c:pt>
                <c:pt idx="6484">
                  <c:v>28.247</c:v>
                </c:pt>
                <c:pt idx="6485">
                  <c:v>28.225999999999999</c:v>
                </c:pt>
                <c:pt idx="6486">
                  <c:v>28.062000000000001</c:v>
                </c:pt>
                <c:pt idx="6487">
                  <c:v>28.085000000000001</c:v>
                </c:pt>
                <c:pt idx="6488">
                  <c:v>28.225000000000001</c:v>
                </c:pt>
                <c:pt idx="6489">
                  <c:v>28.329000000000001</c:v>
                </c:pt>
                <c:pt idx="6490">
                  <c:v>27.908000000000001</c:v>
                </c:pt>
                <c:pt idx="6491">
                  <c:v>27.594000000000001</c:v>
                </c:pt>
                <c:pt idx="6492">
                  <c:v>27.614000000000001</c:v>
                </c:pt>
                <c:pt idx="6493">
                  <c:v>27.475999999999999</c:v>
                </c:pt>
                <c:pt idx="6494">
                  <c:v>27.663</c:v>
                </c:pt>
                <c:pt idx="6495">
                  <c:v>28.122</c:v>
                </c:pt>
                <c:pt idx="6496">
                  <c:v>28.571999999999999</c:v>
                </c:pt>
                <c:pt idx="6497">
                  <c:v>28.526</c:v>
                </c:pt>
                <c:pt idx="6498">
                  <c:v>28.423999999999999</c:v>
                </c:pt>
                <c:pt idx="6499">
                  <c:v>28.24</c:v>
                </c:pt>
                <c:pt idx="6500">
                  <c:v>28.425999999999998</c:v>
                </c:pt>
                <c:pt idx="6501">
                  <c:v>28.298999999999999</c:v>
                </c:pt>
                <c:pt idx="6502">
                  <c:v>28.187000000000001</c:v>
                </c:pt>
                <c:pt idx="6503">
                  <c:v>28.247</c:v>
                </c:pt>
                <c:pt idx="6504">
                  <c:v>28.138999999999999</c:v>
                </c:pt>
                <c:pt idx="6505">
                  <c:v>28.321999999999999</c:v>
                </c:pt>
                <c:pt idx="6506">
                  <c:v>28.646999999999998</c:v>
                </c:pt>
                <c:pt idx="6507">
                  <c:v>28.481000000000002</c:v>
                </c:pt>
                <c:pt idx="6508">
                  <c:v>28.370999999999999</c:v>
                </c:pt>
                <c:pt idx="6509">
                  <c:v>28.265999999999998</c:v>
                </c:pt>
                <c:pt idx="6510">
                  <c:v>28.297000000000001</c:v>
                </c:pt>
                <c:pt idx="6511">
                  <c:v>28.309000000000001</c:v>
                </c:pt>
                <c:pt idx="6512">
                  <c:v>28.385999999999999</c:v>
                </c:pt>
                <c:pt idx="6513">
                  <c:v>28.495999999999999</c:v>
                </c:pt>
                <c:pt idx="6514">
                  <c:v>28.513999999999999</c:v>
                </c:pt>
                <c:pt idx="6515">
                  <c:v>28.364999999999998</c:v>
                </c:pt>
                <c:pt idx="6516">
                  <c:v>28.02</c:v>
                </c:pt>
                <c:pt idx="6517">
                  <c:v>27.832000000000001</c:v>
                </c:pt>
                <c:pt idx="6518">
                  <c:v>27.789000000000001</c:v>
                </c:pt>
                <c:pt idx="6519">
                  <c:v>27.8</c:v>
                </c:pt>
                <c:pt idx="6520">
                  <c:v>27.945</c:v>
                </c:pt>
                <c:pt idx="6521">
                  <c:v>27.917999999999999</c:v>
                </c:pt>
                <c:pt idx="6522">
                  <c:v>27.928999999999998</c:v>
                </c:pt>
                <c:pt idx="6523">
                  <c:v>28.068999999999999</c:v>
                </c:pt>
                <c:pt idx="6524">
                  <c:v>28.315000000000001</c:v>
                </c:pt>
                <c:pt idx="6525">
                  <c:v>28.776</c:v>
                </c:pt>
                <c:pt idx="6526">
                  <c:v>29.248000000000001</c:v>
                </c:pt>
                <c:pt idx="6527">
                  <c:v>28.867999999999999</c:v>
                </c:pt>
                <c:pt idx="6528">
                  <c:v>28.619</c:v>
                </c:pt>
                <c:pt idx="6529">
                  <c:v>28.754000000000001</c:v>
                </c:pt>
                <c:pt idx="6530">
                  <c:v>28.494</c:v>
                </c:pt>
                <c:pt idx="6531">
                  <c:v>28.552</c:v>
                </c:pt>
                <c:pt idx="6532">
                  <c:v>28.582999999999998</c:v>
                </c:pt>
                <c:pt idx="6533">
                  <c:v>28.486000000000001</c:v>
                </c:pt>
                <c:pt idx="6534">
                  <c:v>28.491</c:v>
                </c:pt>
                <c:pt idx="6535">
                  <c:v>28.294</c:v>
                </c:pt>
                <c:pt idx="6536">
                  <c:v>28.081</c:v>
                </c:pt>
                <c:pt idx="6537">
                  <c:v>28.073</c:v>
                </c:pt>
                <c:pt idx="6538">
                  <c:v>28.135999999999999</c:v>
                </c:pt>
                <c:pt idx="6539">
                  <c:v>28.215</c:v>
                </c:pt>
                <c:pt idx="6540">
                  <c:v>28.335999999999999</c:v>
                </c:pt>
                <c:pt idx="6541">
                  <c:v>28.603999999999999</c:v>
                </c:pt>
                <c:pt idx="6542">
                  <c:v>28.859000000000002</c:v>
                </c:pt>
                <c:pt idx="6543">
                  <c:v>29.015999999999998</c:v>
                </c:pt>
                <c:pt idx="6544">
                  <c:v>28.809000000000001</c:v>
                </c:pt>
                <c:pt idx="6545">
                  <c:v>28.606000000000002</c:v>
                </c:pt>
                <c:pt idx="6546">
                  <c:v>28.494</c:v>
                </c:pt>
                <c:pt idx="6547">
                  <c:v>28.550999999999998</c:v>
                </c:pt>
                <c:pt idx="6548">
                  <c:v>28.497</c:v>
                </c:pt>
                <c:pt idx="6549">
                  <c:v>28.288</c:v>
                </c:pt>
                <c:pt idx="6550">
                  <c:v>28.161999999999999</c:v>
                </c:pt>
                <c:pt idx="6551">
                  <c:v>28.222000000000001</c:v>
                </c:pt>
                <c:pt idx="6552">
                  <c:v>28.364000000000001</c:v>
                </c:pt>
                <c:pt idx="6553">
                  <c:v>28.526</c:v>
                </c:pt>
                <c:pt idx="6554">
                  <c:v>28.606000000000002</c:v>
                </c:pt>
                <c:pt idx="6555">
                  <c:v>28.640999999999998</c:v>
                </c:pt>
                <c:pt idx="6556">
                  <c:v>28.724</c:v>
                </c:pt>
                <c:pt idx="6557">
                  <c:v>28.856000000000002</c:v>
                </c:pt>
                <c:pt idx="6558">
                  <c:v>28.895</c:v>
                </c:pt>
                <c:pt idx="6559">
                  <c:v>28.716999999999999</c:v>
                </c:pt>
                <c:pt idx="6560">
                  <c:v>29.352</c:v>
                </c:pt>
                <c:pt idx="6561">
                  <c:v>29.457000000000001</c:v>
                </c:pt>
                <c:pt idx="6562">
                  <c:v>28.609000000000002</c:v>
                </c:pt>
                <c:pt idx="6563">
                  <c:v>29.024000000000001</c:v>
                </c:pt>
                <c:pt idx="6564">
                  <c:v>29.158999999999999</c:v>
                </c:pt>
                <c:pt idx="6565">
                  <c:v>29.047000000000001</c:v>
                </c:pt>
                <c:pt idx="6566">
                  <c:v>29.004000000000001</c:v>
                </c:pt>
                <c:pt idx="6567">
                  <c:v>28.859000000000002</c:v>
                </c:pt>
                <c:pt idx="6568">
                  <c:v>29.106000000000002</c:v>
                </c:pt>
                <c:pt idx="6569">
                  <c:v>29.306000000000001</c:v>
                </c:pt>
                <c:pt idx="6570">
                  <c:v>29.282</c:v>
                </c:pt>
                <c:pt idx="6571">
                  <c:v>29.408000000000001</c:v>
                </c:pt>
                <c:pt idx="6572">
                  <c:v>29.158999999999999</c:v>
                </c:pt>
                <c:pt idx="6573">
                  <c:v>29.027000000000001</c:v>
                </c:pt>
                <c:pt idx="6574">
                  <c:v>29.803999999999998</c:v>
                </c:pt>
                <c:pt idx="6575">
                  <c:v>29.713999999999999</c:v>
                </c:pt>
                <c:pt idx="6576">
                  <c:v>29.298999999999999</c:v>
                </c:pt>
                <c:pt idx="6577">
                  <c:v>29.292000000000002</c:v>
                </c:pt>
                <c:pt idx="6578">
                  <c:v>29.34</c:v>
                </c:pt>
                <c:pt idx="6579">
                  <c:v>29.742000000000001</c:v>
                </c:pt>
                <c:pt idx="6580">
                  <c:v>30.26</c:v>
                </c:pt>
                <c:pt idx="6581">
                  <c:v>30.245000000000001</c:v>
                </c:pt>
                <c:pt idx="6582">
                  <c:v>30.411999999999999</c:v>
                </c:pt>
                <c:pt idx="6583">
                  <c:v>30.372</c:v>
                </c:pt>
                <c:pt idx="6584">
                  <c:v>30.59</c:v>
                </c:pt>
                <c:pt idx="6585">
                  <c:v>30.257999999999999</c:v>
                </c:pt>
                <c:pt idx="6586">
                  <c:v>29.64</c:v>
                </c:pt>
                <c:pt idx="6587">
                  <c:v>29.675999999999998</c:v>
                </c:pt>
                <c:pt idx="6588">
                  <c:v>29.178999999999998</c:v>
                </c:pt>
                <c:pt idx="6589">
                  <c:v>29.885000000000002</c:v>
                </c:pt>
                <c:pt idx="6590">
                  <c:v>29.744</c:v>
                </c:pt>
                <c:pt idx="6591">
                  <c:v>29.893000000000001</c:v>
                </c:pt>
                <c:pt idx="6592">
                  <c:v>29.524000000000001</c:v>
                </c:pt>
                <c:pt idx="6593">
                  <c:v>29.707000000000001</c:v>
                </c:pt>
                <c:pt idx="6594">
                  <c:v>29.672999999999998</c:v>
                </c:pt>
                <c:pt idx="6595">
                  <c:v>29.695</c:v>
                </c:pt>
                <c:pt idx="6596">
                  <c:v>29.713000000000001</c:v>
                </c:pt>
                <c:pt idx="6597">
                  <c:v>29.975999999999999</c:v>
                </c:pt>
                <c:pt idx="6598">
                  <c:v>30.094000000000001</c:v>
                </c:pt>
                <c:pt idx="6599">
                  <c:v>30.06</c:v>
                </c:pt>
                <c:pt idx="6600">
                  <c:v>30.372</c:v>
                </c:pt>
                <c:pt idx="6601">
                  <c:v>30.544</c:v>
                </c:pt>
                <c:pt idx="6602">
                  <c:v>30.789000000000001</c:v>
                </c:pt>
                <c:pt idx="6603">
                  <c:v>30.14</c:v>
                </c:pt>
                <c:pt idx="6604">
                  <c:v>30.097999999999999</c:v>
                </c:pt>
                <c:pt idx="6605">
                  <c:v>30.506</c:v>
                </c:pt>
                <c:pt idx="6606">
                  <c:v>29.815000000000001</c:v>
                </c:pt>
                <c:pt idx="6607">
                  <c:v>29.620999999999999</c:v>
                </c:pt>
                <c:pt idx="6608">
                  <c:v>29.262</c:v>
                </c:pt>
                <c:pt idx="6609">
                  <c:v>29.765999999999998</c:v>
                </c:pt>
                <c:pt idx="6610">
                  <c:v>30.265999999999998</c:v>
                </c:pt>
                <c:pt idx="6611">
                  <c:v>30.312000000000001</c:v>
                </c:pt>
                <c:pt idx="6612">
                  <c:v>29.829000000000001</c:v>
                </c:pt>
                <c:pt idx="6613">
                  <c:v>30.824000000000002</c:v>
                </c:pt>
                <c:pt idx="6614">
                  <c:v>31.428000000000001</c:v>
                </c:pt>
                <c:pt idx="6615">
                  <c:v>31.631</c:v>
                </c:pt>
                <c:pt idx="6616">
                  <c:v>30.16</c:v>
                </c:pt>
                <c:pt idx="6617">
                  <c:v>30.068000000000001</c:v>
                </c:pt>
                <c:pt idx="6618">
                  <c:v>30.454000000000001</c:v>
                </c:pt>
                <c:pt idx="6619">
                  <c:v>29.942</c:v>
                </c:pt>
                <c:pt idx="6620">
                  <c:v>29.785</c:v>
                </c:pt>
                <c:pt idx="6621">
                  <c:v>29.917000000000002</c:v>
                </c:pt>
                <c:pt idx="6622">
                  <c:v>29.62</c:v>
                </c:pt>
                <c:pt idx="6623">
                  <c:v>29.891999999999999</c:v>
                </c:pt>
                <c:pt idx="6624">
                  <c:v>29.853999999999999</c:v>
                </c:pt>
                <c:pt idx="6625">
                  <c:v>29.773</c:v>
                </c:pt>
                <c:pt idx="6626">
                  <c:v>30.285</c:v>
                </c:pt>
                <c:pt idx="6627">
                  <c:v>30.677</c:v>
                </c:pt>
                <c:pt idx="6628">
                  <c:v>30.928999999999998</c:v>
                </c:pt>
                <c:pt idx="6629">
                  <c:v>30.478000000000002</c:v>
                </c:pt>
                <c:pt idx="6630">
                  <c:v>29.69</c:v>
                </c:pt>
                <c:pt idx="6631">
                  <c:v>29.795000000000002</c:v>
                </c:pt>
                <c:pt idx="6632">
                  <c:v>30.036000000000001</c:v>
                </c:pt>
                <c:pt idx="6633">
                  <c:v>30.384</c:v>
                </c:pt>
                <c:pt idx="6634">
                  <c:v>30.73</c:v>
                </c:pt>
                <c:pt idx="6635">
                  <c:v>30.067</c:v>
                </c:pt>
                <c:pt idx="6636">
                  <c:v>30.251000000000001</c:v>
                </c:pt>
                <c:pt idx="6637">
                  <c:v>30.349</c:v>
                </c:pt>
                <c:pt idx="6638">
                  <c:v>30.004000000000001</c:v>
                </c:pt>
                <c:pt idx="6639">
                  <c:v>29.835000000000001</c:v>
                </c:pt>
                <c:pt idx="6640">
                  <c:v>29.849</c:v>
                </c:pt>
                <c:pt idx="6641">
                  <c:v>29.907</c:v>
                </c:pt>
                <c:pt idx="6642">
                  <c:v>30.274000000000001</c:v>
                </c:pt>
                <c:pt idx="6643">
                  <c:v>29.666</c:v>
                </c:pt>
                <c:pt idx="6644">
                  <c:v>29.739000000000001</c:v>
                </c:pt>
                <c:pt idx="6645">
                  <c:v>29.917999999999999</c:v>
                </c:pt>
                <c:pt idx="6646">
                  <c:v>29.638000000000002</c:v>
                </c:pt>
                <c:pt idx="6647">
                  <c:v>29.327999999999999</c:v>
                </c:pt>
                <c:pt idx="6648">
                  <c:v>29.06</c:v>
                </c:pt>
                <c:pt idx="6649">
                  <c:v>29.373000000000001</c:v>
                </c:pt>
                <c:pt idx="6650">
                  <c:v>29.446000000000002</c:v>
                </c:pt>
                <c:pt idx="6651">
                  <c:v>29.085000000000001</c:v>
                </c:pt>
                <c:pt idx="6652">
                  <c:v>29.215</c:v>
                </c:pt>
                <c:pt idx="6653">
                  <c:v>29.411000000000001</c:v>
                </c:pt>
                <c:pt idx="6654">
                  <c:v>28.826000000000001</c:v>
                </c:pt>
                <c:pt idx="6655">
                  <c:v>29.689</c:v>
                </c:pt>
                <c:pt idx="6656">
                  <c:v>29.864999999999998</c:v>
                </c:pt>
                <c:pt idx="6657">
                  <c:v>29.635999999999999</c:v>
                </c:pt>
                <c:pt idx="6658">
                  <c:v>29.001000000000001</c:v>
                </c:pt>
                <c:pt idx="6659">
                  <c:v>29.619</c:v>
                </c:pt>
                <c:pt idx="6660">
                  <c:v>29.798999999999999</c:v>
                </c:pt>
                <c:pt idx="6661">
                  <c:v>29.273</c:v>
                </c:pt>
                <c:pt idx="6662">
                  <c:v>29.465</c:v>
                </c:pt>
                <c:pt idx="6663">
                  <c:v>28.989000000000001</c:v>
                </c:pt>
                <c:pt idx="6664">
                  <c:v>28.856000000000002</c:v>
                </c:pt>
                <c:pt idx="6665">
                  <c:v>29.332000000000001</c:v>
                </c:pt>
                <c:pt idx="6666">
                  <c:v>29.373999999999999</c:v>
                </c:pt>
                <c:pt idx="6667">
                  <c:v>29.536000000000001</c:v>
                </c:pt>
                <c:pt idx="6668">
                  <c:v>29.774000000000001</c:v>
                </c:pt>
                <c:pt idx="6669">
                  <c:v>29.658000000000001</c:v>
                </c:pt>
                <c:pt idx="6670">
                  <c:v>29.428000000000001</c:v>
                </c:pt>
                <c:pt idx="6671">
                  <c:v>28.981000000000002</c:v>
                </c:pt>
                <c:pt idx="6672">
                  <c:v>28.806999999999999</c:v>
                </c:pt>
                <c:pt idx="6673">
                  <c:v>29.347999999999999</c:v>
                </c:pt>
                <c:pt idx="6674">
                  <c:v>29.021999999999998</c:v>
                </c:pt>
                <c:pt idx="6675">
                  <c:v>29.027000000000001</c:v>
                </c:pt>
                <c:pt idx="6676">
                  <c:v>29.69</c:v>
                </c:pt>
                <c:pt idx="6677">
                  <c:v>29.643000000000001</c:v>
                </c:pt>
                <c:pt idx="6678">
                  <c:v>29.94</c:v>
                </c:pt>
                <c:pt idx="6679">
                  <c:v>30.109000000000002</c:v>
                </c:pt>
                <c:pt idx="6680">
                  <c:v>30.370999999999999</c:v>
                </c:pt>
                <c:pt idx="6681">
                  <c:v>30.477</c:v>
                </c:pt>
                <c:pt idx="6682">
                  <c:v>30.286000000000001</c:v>
                </c:pt>
                <c:pt idx="6683">
                  <c:v>30.4</c:v>
                </c:pt>
                <c:pt idx="6684">
                  <c:v>30.245999999999999</c:v>
                </c:pt>
                <c:pt idx="6685">
                  <c:v>29.997</c:v>
                </c:pt>
                <c:pt idx="6686">
                  <c:v>29.773</c:v>
                </c:pt>
                <c:pt idx="6687">
                  <c:v>29.417000000000002</c:v>
                </c:pt>
                <c:pt idx="6688">
                  <c:v>29.631</c:v>
                </c:pt>
                <c:pt idx="6689">
                  <c:v>29.663</c:v>
                </c:pt>
                <c:pt idx="6690">
                  <c:v>29.350999999999999</c:v>
                </c:pt>
                <c:pt idx="6691">
                  <c:v>29.416</c:v>
                </c:pt>
                <c:pt idx="6692">
                  <c:v>29.271999999999998</c:v>
                </c:pt>
                <c:pt idx="6693">
                  <c:v>29.25</c:v>
                </c:pt>
                <c:pt idx="6694">
                  <c:v>29.244</c:v>
                </c:pt>
                <c:pt idx="6695">
                  <c:v>29.469000000000001</c:v>
                </c:pt>
                <c:pt idx="6696">
                  <c:v>29.152999999999999</c:v>
                </c:pt>
                <c:pt idx="6697">
                  <c:v>29.155000000000001</c:v>
                </c:pt>
                <c:pt idx="6698">
                  <c:v>29.78</c:v>
                </c:pt>
                <c:pt idx="6699">
                  <c:v>29.396000000000001</c:v>
                </c:pt>
                <c:pt idx="6700">
                  <c:v>29.047999999999998</c:v>
                </c:pt>
                <c:pt idx="6701">
                  <c:v>29.381</c:v>
                </c:pt>
                <c:pt idx="6702">
                  <c:v>29.494</c:v>
                </c:pt>
                <c:pt idx="6703">
                  <c:v>29.363</c:v>
                </c:pt>
                <c:pt idx="6704">
                  <c:v>29.431000000000001</c:v>
                </c:pt>
                <c:pt idx="6705">
                  <c:v>29.765000000000001</c:v>
                </c:pt>
                <c:pt idx="6706">
                  <c:v>29.381</c:v>
                </c:pt>
                <c:pt idx="6707">
                  <c:v>29.498000000000001</c:v>
                </c:pt>
                <c:pt idx="6708">
                  <c:v>29.68</c:v>
                </c:pt>
                <c:pt idx="6709">
                  <c:v>29.622</c:v>
                </c:pt>
                <c:pt idx="6710">
                  <c:v>29.567</c:v>
                </c:pt>
                <c:pt idx="6711">
                  <c:v>29.404</c:v>
                </c:pt>
                <c:pt idx="6712">
                  <c:v>29.745000000000001</c:v>
                </c:pt>
                <c:pt idx="6713">
                  <c:v>30.286000000000001</c:v>
                </c:pt>
                <c:pt idx="6714">
                  <c:v>30.14</c:v>
                </c:pt>
                <c:pt idx="6715">
                  <c:v>30.54</c:v>
                </c:pt>
                <c:pt idx="6716">
                  <c:v>30.609000000000002</c:v>
                </c:pt>
                <c:pt idx="6717">
                  <c:v>30.68</c:v>
                </c:pt>
                <c:pt idx="6718">
                  <c:v>30.533999999999999</c:v>
                </c:pt>
                <c:pt idx="6719">
                  <c:v>30.04</c:v>
                </c:pt>
                <c:pt idx="6720">
                  <c:v>29.957000000000001</c:v>
                </c:pt>
                <c:pt idx="6721">
                  <c:v>29.968</c:v>
                </c:pt>
                <c:pt idx="6722">
                  <c:v>30.207999999999998</c:v>
                </c:pt>
                <c:pt idx="6723">
                  <c:v>30.817</c:v>
                </c:pt>
                <c:pt idx="6724">
                  <c:v>30.911000000000001</c:v>
                </c:pt>
                <c:pt idx="6725">
                  <c:v>30.484000000000002</c:v>
                </c:pt>
                <c:pt idx="6726">
                  <c:v>30.544</c:v>
                </c:pt>
                <c:pt idx="6727">
                  <c:v>30.111000000000001</c:v>
                </c:pt>
                <c:pt idx="6728">
                  <c:v>30.48</c:v>
                </c:pt>
                <c:pt idx="6729">
                  <c:v>30.541</c:v>
                </c:pt>
                <c:pt idx="6730">
                  <c:v>30.422000000000001</c:v>
                </c:pt>
                <c:pt idx="6731">
                  <c:v>30.716000000000001</c:v>
                </c:pt>
                <c:pt idx="6732">
                  <c:v>30.908000000000001</c:v>
                </c:pt>
                <c:pt idx="6733">
                  <c:v>30.811</c:v>
                </c:pt>
                <c:pt idx="6734">
                  <c:v>30.530999999999999</c:v>
                </c:pt>
                <c:pt idx="6735">
                  <c:v>30.917000000000002</c:v>
                </c:pt>
                <c:pt idx="6736">
                  <c:v>30.399000000000001</c:v>
                </c:pt>
                <c:pt idx="6737">
                  <c:v>29.882999999999999</c:v>
                </c:pt>
                <c:pt idx="6738">
                  <c:v>30.489000000000001</c:v>
                </c:pt>
                <c:pt idx="6739">
                  <c:v>30.157</c:v>
                </c:pt>
                <c:pt idx="6740">
                  <c:v>30.053999999999998</c:v>
                </c:pt>
                <c:pt idx="6741">
                  <c:v>30.210999999999999</c:v>
                </c:pt>
                <c:pt idx="6742">
                  <c:v>29.494</c:v>
                </c:pt>
                <c:pt idx="6743">
                  <c:v>30.318000000000001</c:v>
                </c:pt>
                <c:pt idx="6744">
                  <c:v>30.690999999999999</c:v>
                </c:pt>
                <c:pt idx="6745">
                  <c:v>30.523</c:v>
                </c:pt>
                <c:pt idx="6746">
                  <c:v>29.95</c:v>
                </c:pt>
                <c:pt idx="6747">
                  <c:v>29.995999999999999</c:v>
                </c:pt>
                <c:pt idx="6748">
                  <c:v>29.754999999999999</c:v>
                </c:pt>
                <c:pt idx="6749">
                  <c:v>27.78</c:v>
                </c:pt>
                <c:pt idx="6750">
                  <c:v>29.709</c:v>
                </c:pt>
                <c:pt idx="6751">
                  <c:v>30.003</c:v>
                </c:pt>
                <c:pt idx="6752">
                  <c:v>30.366</c:v>
                </c:pt>
                <c:pt idx="6753">
                  <c:v>30.227</c:v>
                </c:pt>
                <c:pt idx="6754">
                  <c:v>30.24</c:v>
                </c:pt>
                <c:pt idx="6755">
                  <c:v>30.113</c:v>
                </c:pt>
                <c:pt idx="6756">
                  <c:v>29.74</c:v>
                </c:pt>
                <c:pt idx="6757">
                  <c:v>30.167999999999999</c:v>
                </c:pt>
                <c:pt idx="6758">
                  <c:v>30.530999999999999</c:v>
                </c:pt>
                <c:pt idx="6759">
                  <c:v>30.463000000000001</c:v>
                </c:pt>
                <c:pt idx="6760">
                  <c:v>30.04</c:v>
                </c:pt>
                <c:pt idx="6761">
                  <c:v>30.128</c:v>
                </c:pt>
                <c:pt idx="6762">
                  <c:v>29.812000000000001</c:v>
                </c:pt>
                <c:pt idx="6763">
                  <c:v>29.835999999999999</c:v>
                </c:pt>
                <c:pt idx="6764">
                  <c:v>29.949000000000002</c:v>
                </c:pt>
                <c:pt idx="6765">
                  <c:v>30.273</c:v>
                </c:pt>
                <c:pt idx="6766">
                  <c:v>30.114000000000001</c:v>
                </c:pt>
                <c:pt idx="6767">
                  <c:v>29.984000000000002</c:v>
                </c:pt>
                <c:pt idx="6768">
                  <c:v>30.251000000000001</c:v>
                </c:pt>
                <c:pt idx="6769">
                  <c:v>30.145</c:v>
                </c:pt>
                <c:pt idx="6770">
                  <c:v>30.326000000000001</c:v>
                </c:pt>
                <c:pt idx="6771">
                  <c:v>30.481999999999999</c:v>
                </c:pt>
                <c:pt idx="6772">
                  <c:v>30.46</c:v>
                </c:pt>
                <c:pt idx="6773">
                  <c:v>30.599</c:v>
                </c:pt>
                <c:pt idx="6774">
                  <c:v>30.355</c:v>
                </c:pt>
                <c:pt idx="6775">
                  <c:v>30.111999999999998</c:v>
                </c:pt>
                <c:pt idx="6776">
                  <c:v>29.861999999999998</c:v>
                </c:pt>
                <c:pt idx="6777">
                  <c:v>28.94</c:v>
                </c:pt>
                <c:pt idx="6778">
                  <c:v>28.852</c:v>
                </c:pt>
                <c:pt idx="6779">
                  <c:v>28.835000000000001</c:v>
                </c:pt>
                <c:pt idx="6780">
                  <c:v>29.010999999999999</c:v>
                </c:pt>
                <c:pt idx="6781">
                  <c:v>29.309000000000001</c:v>
                </c:pt>
                <c:pt idx="6782">
                  <c:v>29.43</c:v>
                </c:pt>
                <c:pt idx="6783">
                  <c:v>29.539000000000001</c:v>
                </c:pt>
                <c:pt idx="6784">
                  <c:v>29.356999999999999</c:v>
                </c:pt>
                <c:pt idx="6785">
                  <c:v>29.277999999999999</c:v>
                </c:pt>
                <c:pt idx="6786">
                  <c:v>29.491</c:v>
                </c:pt>
                <c:pt idx="6787">
                  <c:v>29.21</c:v>
                </c:pt>
                <c:pt idx="6788">
                  <c:v>29.238</c:v>
                </c:pt>
                <c:pt idx="6789">
                  <c:v>29.288</c:v>
                </c:pt>
                <c:pt idx="6790">
                  <c:v>28.946000000000002</c:v>
                </c:pt>
                <c:pt idx="6791">
                  <c:v>28.611000000000001</c:v>
                </c:pt>
                <c:pt idx="6792">
                  <c:v>29.03</c:v>
                </c:pt>
                <c:pt idx="6793">
                  <c:v>29.353000000000002</c:v>
                </c:pt>
                <c:pt idx="6794">
                  <c:v>29.260999999999999</c:v>
                </c:pt>
                <c:pt idx="6795">
                  <c:v>29.323</c:v>
                </c:pt>
                <c:pt idx="6796">
                  <c:v>29.609000000000002</c:v>
                </c:pt>
                <c:pt idx="6797">
                  <c:v>29.841999999999999</c:v>
                </c:pt>
                <c:pt idx="6798">
                  <c:v>29.882000000000001</c:v>
                </c:pt>
                <c:pt idx="6799">
                  <c:v>29.632000000000001</c:v>
                </c:pt>
                <c:pt idx="6800">
                  <c:v>29.515999999999998</c:v>
                </c:pt>
                <c:pt idx="6801">
                  <c:v>29.498999999999999</c:v>
                </c:pt>
                <c:pt idx="6802">
                  <c:v>29.428999999999998</c:v>
                </c:pt>
                <c:pt idx="6803">
                  <c:v>29.347000000000001</c:v>
                </c:pt>
                <c:pt idx="6804">
                  <c:v>28.863</c:v>
                </c:pt>
                <c:pt idx="6805">
                  <c:v>28.803999999999998</c:v>
                </c:pt>
                <c:pt idx="6806">
                  <c:v>29.021000000000001</c:v>
                </c:pt>
                <c:pt idx="6807">
                  <c:v>29.265000000000001</c:v>
                </c:pt>
                <c:pt idx="6808">
                  <c:v>29.172999999999998</c:v>
                </c:pt>
                <c:pt idx="6809">
                  <c:v>29.161000000000001</c:v>
                </c:pt>
                <c:pt idx="6810">
                  <c:v>29.347999999999999</c:v>
                </c:pt>
                <c:pt idx="6811">
                  <c:v>29.039000000000001</c:v>
                </c:pt>
                <c:pt idx="6812">
                  <c:v>28.469000000000001</c:v>
                </c:pt>
                <c:pt idx="6813">
                  <c:v>28.417000000000002</c:v>
                </c:pt>
                <c:pt idx="6814">
                  <c:v>28.571999999999999</c:v>
                </c:pt>
                <c:pt idx="6815">
                  <c:v>28.542000000000002</c:v>
                </c:pt>
                <c:pt idx="6816">
                  <c:v>28.498000000000001</c:v>
                </c:pt>
                <c:pt idx="6817">
                  <c:v>28.582000000000001</c:v>
                </c:pt>
                <c:pt idx="6818">
                  <c:v>28.466999999999999</c:v>
                </c:pt>
                <c:pt idx="6819">
                  <c:v>28.623999999999999</c:v>
                </c:pt>
                <c:pt idx="6820">
                  <c:v>28.373999999999999</c:v>
                </c:pt>
                <c:pt idx="6821">
                  <c:v>28.417999999999999</c:v>
                </c:pt>
                <c:pt idx="6822">
                  <c:v>28.361000000000001</c:v>
                </c:pt>
                <c:pt idx="6823">
                  <c:v>28.346</c:v>
                </c:pt>
                <c:pt idx="6824">
                  <c:v>28.446999999999999</c:v>
                </c:pt>
                <c:pt idx="6825">
                  <c:v>28.414000000000001</c:v>
                </c:pt>
                <c:pt idx="6826">
                  <c:v>28.291</c:v>
                </c:pt>
                <c:pt idx="6827">
                  <c:v>28.388999999999999</c:v>
                </c:pt>
                <c:pt idx="6828">
                  <c:v>28.125</c:v>
                </c:pt>
                <c:pt idx="6829">
                  <c:v>28.242999999999999</c:v>
                </c:pt>
                <c:pt idx="6830">
                  <c:v>28.286000000000001</c:v>
                </c:pt>
                <c:pt idx="6831">
                  <c:v>28.030999999999999</c:v>
                </c:pt>
                <c:pt idx="6832">
                  <c:v>28.013999999999999</c:v>
                </c:pt>
                <c:pt idx="6833">
                  <c:v>28.193999999999999</c:v>
                </c:pt>
                <c:pt idx="6834">
                  <c:v>28.228999999999999</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20210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Rainfall!$B$50:$M$50</c:f>
              <c:numCache>
                <c:formatCode>0.0</c:formatCode>
                <c:ptCount val="12"/>
                <c:pt idx="0">
                  <c:v>70.599999999999994</c:v>
                </c:pt>
                <c:pt idx="1">
                  <c:v>44.2</c:v>
                </c:pt>
                <c:pt idx="2">
                  <c:v>44.2</c:v>
                </c:pt>
                <c:pt idx="3">
                  <c:v>129.80000000000001</c:v>
                </c:pt>
                <c:pt idx="4">
                  <c:v>179.84</c:v>
                </c:pt>
                <c:pt idx="8">
                  <c:v>416.05</c:v>
                </c:pt>
                <c:pt idx="9">
                  <c:v>344.43</c:v>
                </c:pt>
              </c:numCache>
            </c:numRef>
          </c:val>
          <c:extLst>
            <c:ext xmlns:c16="http://schemas.microsoft.com/office/drawing/2014/chart" uri="{C3380CC4-5D6E-409C-BE32-E72D297353CC}">
              <c16:uniqueId val="{00000000-01AD-4C5D-9B8B-0FB4AE2DED32}"/>
            </c:ext>
          </c:extLst>
        </c:ser>
        <c:ser>
          <c:idx val="1"/>
          <c:order val="1"/>
          <c:tx>
            <c:v>1974-2020</c:v>
          </c:tx>
          <c:spPr>
            <a:solidFill>
              <a:srgbClr val="FF0000"/>
            </a:solidFill>
            <a:ln>
              <a:noFill/>
            </a:ln>
          </c:spPr>
          <c:invertIfNegative val="0"/>
          <c:errBars>
            <c:errBarType val="plus"/>
            <c:errValType val="cust"/>
            <c:noEndCap val="0"/>
            <c:plus>
              <c:numRef>
                <c:f>Rainfall!$B$64:$M$64</c:f>
                <c:numCache>
                  <c:formatCode>General</c:formatCode>
                  <c:ptCount val="12"/>
                  <c:pt idx="0">
                    <c:v>79.316594062836089</c:v>
                  </c:pt>
                  <c:pt idx="1">
                    <c:v>15.035332890247805</c:v>
                  </c:pt>
                  <c:pt idx="2">
                    <c:v>20.184302799013633</c:v>
                  </c:pt>
                  <c:pt idx="3">
                    <c:v>86.458971853788469</c:v>
                  </c:pt>
                  <c:pt idx="4">
                    <c:v>112.14609870689029</c:v>
                  </c:pt>
                  <c:pt idx="5">
                    <c:v>115.10254114746959</c:v>
                  </c:pt>
                  <c:pt idx="6">
                    <c:v>117.64116008250599</c:v>
                  </c:pt>
                  <c:pt idx="7">
                    <c:v>121.38082109540451</c:v>
                  </c:pt>
                  <c:pt idx="8">
                    <c:v>123.71846299991783</c:v>
                  </c:pt>
                  <c:pt idx="9">
                    <c:v>129.61308675881131</c:v>
                  </c:pt>
                  <c:pt idx="10">
                    <c:v>213.05305666459645</c:v>
                  </c:pt>
                  <c:pt idx="11">
                    <c:v>230.05355737324547</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57.74562499999999</c:v>
                </c:pt>
                <c:pt idx="1">
                  <c:v>18.460333333333335</c:v>
                </c:pt>
                <c:pt idx="2">
                  <c:v>23.127416666666665</c:v>
                </c:pt>
                <c:pt idx="3">
                  <c:v>108.81166666666668</c:v>
                </c:pt>
                <c:pt idx="4">
                  <c:v>261.49262499999992</c:v>
                </c:pt>
                <c:pt idx="5">
                  <c:v>324.76429787234053</c:v>
                </c:pt>
                <c:pt idx="6">
                  <c:v>317.38791489361705</c:v>
                </c:pt>
                <c:pt idx="7">
                  <c:v>374.83965957446816</c:v>
                </c:pt>
                <c:pt idx="8">
                  <c:v>303.53470833333336</c:v>
                </c:pt>
                <c:pt idx="9">
                  <c:v>370.98395833333331</c:v>
                </c:pt>
                <c:pt idx="10">
                  <c:v>478.36578723404244</c:v>
                </c:pt>
                <c:pt idx="11">
                  <c:v>285.41804255319141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crossAx val="549816176"/>
        <c:crosses val="autoZero"/>
        <c:auto val="1"/>
        <c:lblAlgn val="ctr"/>
        <c:lblOffset val="100"/>
        <c:tickLblSkip val="8"/>
        <c:noMultiLvlLbl val="0"/>
      </c:catAx>
      <c:valAx>
        <c:axId val="549816176"/>
        <c:scaling>
          <c:orientation val="minMax"/>
          <c:max val="2"/>
          <c:min val="0.60000000000000009"/>
        </c:scaling>
        <c:delete val="0"/>
        <c:axPos val="l"/>
        <c:title>
          <c:tx>
            <c:rich>
              <a:bodyPr rot="-5400000" vert="horz"/>
              <a:lstStyle/>
              <a:p>
                <a:pPr>
                  <a:defRPr sz="1600"/>
                </a:pPr>
                <a:r>
                  <a:rPr lang="en-US" sz="1600"/>
                  <a:t>Rainfall (%)</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layout>
        <c:manualLayout>
          <c:xMode val="edge"/>
          <c:yMode val="edge"/>
          <c:x val="0.26580655855052393"/>
          <c:y val="4.1771094402673348E-2"/>
        </c:manualLayout>
      </c:layout>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8"/>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29480215843067742"/>
          <c:y val="3.6454653694603961E-2"/>
        </c:manualLayout>
      </c:layout>
      <c:overlay val="1"/>
    </c:title>
    <c:autoTitleDeleted val="0"/>
    <c:plotArea>
      <c:layout>
        <c:manualLayout>
          <c:layoutTarget val="inner"/>
          <c:xMode val="edge"/>
          <c:yMode val="edge"/>
          <c:x val="9.3998285849218877E-2"/>
          <c:y val="4.4268419796807693E-2"/>
          <c:w val="0.87526433779265189"/>
          <c:h val="0.77129500558841624"/>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8"/>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8"/>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manualLayout>
          <c:layoutTarget val="inner"/>
          <c:xMode val="edge"/>
          <c:yMode val="edge"/>
          <c:x val="0.11603335397682031"/>
          <c:y val="9.4645997375328098E-2"/>
          <c:w val="0.84759783538293665"/>
          <c:h val="0.6743398950131233"/>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2.3999999999999998E-3</c:v>
                </c:pt>
                <c:pt idx="1">
                  <c:v>1.8E-3</c:v>
                </c:pt>
                <c:pt idx="2">
                  <c:v>3.2000000000000002E-3</c:v>
                </c:pt>
                <c:pt idx="3">
                  <c:v>3.2000000000000002E-3</c:v>
                </c:pt>
                <c:pt idx="4">
                  <c:v>1.8E-3</c:v>
                </c:pt>
                <c:pt idx="5">
                  <c:v>2.8999999999999998E-3</c:v>
                </c:pt>
                <c:pt idx="6">
                  <c:v>3.8999999999999998E-3</c:v>
                </c:pt>
                <c:pt idx="7">
                  <c:v>4.0000000000000001E-3</c:v>
                </c:pt>
                <c:pt idx="8">
                  <c:v>3.5999999999999999E-3</c:v>
                </c:pt>
                <c:pt idx="9">
                  <c:v>2.2000000000000001E-3</c:v>
                </c:pt>
                <c:pt idx="10">
                  <c:v>2.3999999999999998E-3</c:v>
                </c:pt>
                <c:pt idx="11">
                  <c:v>2.3E-3</c:v>
                </c:pt>
                <c:pt idx="12">
                  <c:v>1.6000000000000001E-3</c:v>
                </c:pt>
                <c:pt idx="13">
                  <c:v>2.2000000000000001E-3</c:v>
                </c:pt>
                <c:pt idx="14">
                  <c:v>2.5000000000000001E-3</c:v>
                </c:pt>
                <c:pt idx="15">
                  <c:v>3.3999999999999998E-3</c:v>
                </c:pt>
                <c:pt idx="16">
                  <c:v>4.1000000000000003E-3</c:v>
                </c:pt>
                <c:pt idx="17">
                  <c:v>6.3E-3</c:v>
                </c:pt>
                <c:pt idx="18">
                  <c:v>5.4999999999999997E-3</c:v>
                </c:pt>
                <c:pt idx="19">
                  <c:v>4.5999999999999999E-3</c:v>
                </c:pt>
                <c:pt idx="20">
                  <c:v>2.8E-3</c:v>
                </c:pt>
                <c:pt idx="21">
                  <c:v>2.5000000000000001E-3</c:v>
                </c:pt>
                <c:pt idx="22">
                  <c:v>3.3999999999999998E-3</c:v>
                </c:pt>
                <c:pt idx="23">
                  <c:v>5.1999999999999998E-3</c:v>
                </c:pt>
                <c:pt idx="24">
                  <c:v>0.38469999999999999</c:v>
                </c:pt>
                <c:pt idx="25">
                  <c:v>2.3172000000000001</c:v>
                </c:pt>
                <c:pt idx="26">
                  <c:v>10.3331</c:v>
                </c:pt>
                <c:pt idx="27">
                  <c:v>26.5443</c:v>
                </c:pt>
                <c:pt idx="28">
                  <c:v>50.3033</c:v>
                </c:pt>
                <c:pt idx="29">
                  <c:v>79.788499999999999</c:v>
                </c:pt>
                <c:pt idx="30">
                  <c:v>112.9367</c:v>
                </c:pt>
                <c:pt idx="31">
                  <c:v>149.03530000000001</c:v>
                </c:pt>
                <c:pt idx="32">
                  <c:v>187.69149999999999</c:v>
                </c:pt>
                <c:pt idx="33">
                  <c:v>228.77979999999999</c:v>
                </c:pt>
                <c:pt idx="34">
                  <c:v>269.55110000000002</c:v>
                </c:pt>
                <c:pt idx="35">
                  <c:v>310.0772</c:v>
                </c:pt>
                <c:pt idx="36">
                  <c:v>351.1284</c:v>
                </c:pt>
                <c:pt idx="37">
                  <c:v>391.61450000000002</c:v>
                </c:pt>
                <c:pt idx="38">
                  <c:v>429.5095</c:v>
                </c:pt>
                <c:pt idx="39">
                  <c:v>466.35829999999999</c:v>
                </c:pt>
                <c:pt idx="40">
                  <c:v>502.08980000000003</c:v>
                </c:pt>
                <c:pt idx="41">
                  <c:v>533.18359999999996</c:v>
                </c:pt>
                <c:pt idx="42">
                  <c:v>563.87609999999995</c:v>
                </c:pt>
                <c:pt idx="43">
                  <c:v>590.88250000000005</c:v>
                </c:pt>
                <c:pt idx="44">
                  <c:v>609.83799999999997</c:v>
                </c:pt>
                <c:pt idx="45">
                  <c:v>628.62180000000001</c:v>
                </c:pt>
                <c:pt idx="46">
                  <c:v>638.31479999999999</c:v>
                </c:pt>
                <c:pt idx="47">
                  <c:v>641.65369999999996</c:v>
                </c:pt>
                <c:pt idx="48">
                  <c:v>645.12210000000005</c:v>
                </c:pt>
                <c:pt idx="49">
                  <c:v>646.93209999999999</c:v>
                </c:pt>
                <c:pt idx="50">
                  <c:v>643.05200000000002</c:v>
                </c:pt>
                <c:pt idx="51">
                  <c:v>635.98109999999997</c:v>
                </c:pt>
                <c:pt idx="52">
                  <c:v>635.89760000000001</c:v>
                </c:pt>
                <c:pt idx="53">
                  <c:v>626.28340000000003</c:v>
                </c:pt>
                <c:pt idx="54">
                  <c:v>608.21939999999995</c:v>
                </c:pt>
                <c:pt idx="55">
                  <c:v>587.08969999999999</c:v>
                </c:pt>
                <c:pt idx="56">
                  <c:v>562.93960000000004</c:v>
                </c:pt>
                <c:pt idx="57">
                  <c:v>536.49580000000003</c:v>
                </c:pt>
                <c:pt idx="58">
                  <c:v>507.137</c:v>
                </c:pt>
                <c:pt idx="59">
                  <c:v>476.71379999999999</c:v>
                </c:pt>
                <c:pt idx="60">
                  <c:v>444.59640000000002</c:v>
                </c:pt>
                <c:pt idx="61">
                  <c:v>409.22230000000002</c:v>
                </c:pt>
                <c:pt idx="62">
                  <c:v>373.8664</c:v>
                </c:pt>
                <c:pt idx="63">
                  <c:v>339.32819999999998</c:v>
                </c:pt>
                <c:pt idx="64">
                  <c:v>303.94310000000002</c:v>
                </c:pt>
                <c:pt idx="65">
                  <c:v>268.4126</c:v>
                </c:pt>
                <c:pt idx="66">
                  <c:v>231.8554</c:v>
                </c:pt>
                <c:pt idx="67">
                  <c:v>195.80369999999999</c:v>
                </c:pt>
                <c:pt idx="68">
                  <c:v>161.4023</c:v>
                </c:pt>
                <c:pt idx="69">
                  <c:v>127.011</c:v>
                </c:pt>
                <c:pt idx="70">
                  <c:v>94.097499999999997</c:v>
                </c:pt>
                <c:pt idx="71">
                  <c:v>64.106099999999998</c:v>
                </c:pt>
                <c:pt idx="72">
                  <c:v>37.863</c:v>
                </c:pt>
                <c:pt idx="73">
                  <c:v>18.385300000000001</c:v>
                </c:pt>
                <c:pt idx="74">
                  <c:v>6.3243</c:v>
                </c:pt>
                <c:pt idx="75">
                  <c:v>1.2392000000000001</c:v>
                </c:pt>
                <c:pt idx="76">
                  <c:v>1.9599999999999999E-2</c:v>
                </c:pt>
                <c:pt idx="77">
                  <c:v>4.4999999999999997E-3</c:v>
                </c:pt>
                <c:pt idx="78">
                  <c:v>5.3E-3</c:v>
                </c:pt>
                <c:pt idx="79">
                  <c:v>5.4999999999999997E-3</c:v>
                </c:pt>
                <c:pt idx="80">
                  <c:v>4.3E-3</c:v>
                </c:pt>
                <c:pt idx="81">
                  <c:v>3.3E-3</c:v>
                </c:pt>
                <c:pt idx="82">
                  <c:v>3.3E-3</c:v>
                </c:pt>
                <c:pt idx="83">
                  <c:v>2.3999999999999998E-3</c:v>
                </c:pt>
                <c:pt idx="84">
                  <c:v>2.3E-3</c:v>
                </c:pt>
                <c:pt idx="85">
                  <c:v>2.5000000000000001E-3</c:v>
                </c:pt>
                <c:pt idx="86">
                  <c:v>2E-3</c:v>
                </c:pt>
                <c:pt idx="87">
                  <c:v>2.2000000000000001E-3</c:v>
                </c:pt>
                <c:pt idx="88">
                  <c:v>2E-3</c:v>
                </c:pt>
                <c:pt idx="89">
                  <c:v>3.0000000000000001E-3</c:v>
                </c:pt>
                <c:pt idx="90">
                  <c:v>2.8E-3</c:v>
                </c:pt>
                <c:pt idx="91">
                  <c:v>2.7000000000000001E-3</c:v>
                </c:pt>
                <c:pt idx="92">
                  <c:v>2.5999999999999999E-3</c:v>
                </c:pt>
                <c:pt idx="93">
                  <c:v>3.5999999999999999E-3</c:v>
                </c:pt>
                <c:pt idx="94">
                  <c:v>3.3999999999999998E-3</c:v>
                </c:pt>
                <c:pt idx="95">
                  <c:v>3.8E-3</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8"/>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(W/m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Rainfall!$B$71:$M$71</c:f>
              <c:numCache>
                <c:formatCode>0.0</c:formatCode>
                <c:ptCount val="12"/>
                <c:pt idx="0">
                  <c:v>70.599999999999994</c:v>
                </c:pt>
                <c:pt idx="1">
                  <c:v>114.8</c:v>
                </c:pt>
                <c:pt idx="2">
                  <c:v>159</c:v>
                </c:pt>
                <c:pt idx="3">
                  <c:v>288.8</c:v>
                </c:pt>
                <c:pt idx="4">
                  <c:v>468.64</c:v>
                </c:pt>
              </c:numCache>
            </c:numRef>
          </c:val>
          <c:smooth val="0"/>
          <c:extLst>
            <c:ext xmlns:c16="http://schemas.microsoft.com/office/drawing/2014/chart" uri="{C3380CC4-5D6E-409C-BE32-E72D297353CC}">
              <c16:uniqueId val="{00000000-C337-48F9-A2C9-FE40B19A4C24}"/>
            </c:ext>
          </c:extLst>
        </c:ser>
        <c:ser>
          <c:idx val="1"/>
          <c:order val="1"/>
          <c:tx>
            <c:v>1974-2020</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Rainfall!$B$73:$M$73</c:f>
              <c:numCache>
                <c:formatCode>0.0</c:formatCode>
                <c:ptCount val="12"/>
                <c:pt idx="0">
                  <c:v>57.74562499999999</c:v>
                </c:pt>
                <c:pt idx="1">
                  <c:v>76.205958333333328</c:v>
                </c:pt>
                <c:pt idx="2">
                  <c:v>99.33337499999999</c:v>
                </c:pt>
                <c:pt idx="3">
                  <c:v>208.14504166666666</c:v>
                </c:pt>
                <c:pt idx="4">
                  <c:v>469.63766666666658</c:v>
                </c:pt>
                <c:pt idx="5">
                  <c:v>794.40196453900717</c:v>
                </c:pt>
                <c:pt idx="6">
                  <c:v>1111.7898794326243</c:v>
                </c:pt>
                <c:pt idx="7">
                  <c:v>1486.6295390070925</c:v>
                </c:pt>
                <c:pt idx="8">
                  <c:v>1790.1642473404258</c:v>
                </c:pt>
                <c:pt idx="9">
                  <c:v>2161.1482056737591</c:v>
                </c:pt>
                <c:pt idx="10">
                  <c:v>2639.5139929078014</c:v>
                </c:pt>
                <c:pt idx="11">
                  <c:v>2924.9320354609927</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Daily Rainfall Frequency Distribution</cx:v>
        </cx:txData>
      </cx:tx>
      <cx:txPr>
        <a:bodyPr spcFirstLastPara="1" vertOverflow="ellipsis" horzOverflow="overflow" wrap="square" lIns="0" tIns="0" rIns="0" bIns="0" anchor="ctr" anchorCtr="1"/>
        <a:lstStyle/>
        <a:p>
          <a:pPr algn="ctr" rtl="0">
            <a:defRPr/>
          </a:pPr>
          <a:r>
            <a:rPr lang="en-US" sz="1600" b="1" i="0" u="none" strike="noStrike" kern="1200" baseline="0" dirty="0">
              <a:solidFill>
                <a:sysClr val="windowText" lastClr="000000"/>
              </a:solidFill>
              <a:latin typeface="+mn-lt"/>
              <a:ea typeface="+mn-ea"/>
              <a:cs typeface="+mn-cs"/>
            </a:rPr>
            <a:t>Daily Rainfall Frequency Distribution</a:t>
          </a:r>
        </a:p>
      </cx:txPr>
    </cx:title>
    <cx:plotArea>
      <cx:plotAreaRegion>
        <cx:series layoutId="clusteredColumn" uniqueId="{978A7ABA-B034-4C2C-A5F6-C60FB5A9A63D}">
          <cx:spPr>
            <a:solidFill>
              <a:srgbClr val="0000FF"/>
            </a:solidFill>
          </cx:spPr>
          <cx:dataId val="0"/>
          <cx:layoutPr>
            <cx:binning intervalClosed="r">
              <cx:binSize val="5"/>
            </cx:binning>
          </cx:layoutPr>
        </cx:series>
      </cx:plotAreaRegion>
      <cx:axis id="0">
        <cx:catScaling gapWidth="0"/>
        <cx:title>
          <cx:tx>
            <cx:txData>
              <cx:v>Precipitation bin (mm)</cx:v>
            </cx:txData>
          </cx:tx>
          <cx:txPr>
            <a:bodyPr spcFirstLastPara="1" vertOverflow="ellipsis" horzOverflow="overflow" wrap="square" lIns="0" tIns="0" rIns="0" bIns="0" anchor="ctr" anchorCtr="1"/>
            <a:lstStyle/>
            <a:p>
              <a:pPr algn="ctr" rtl="0">
                <a:defRPr/>
              </a:pPr>
              <a:r>
                <a:rPr lang="en-US" sz="1600" b="1" i="0" u="none" strike="noStrike" baseline="0">
                  <a:solidFill>
                    <a:sysClr val="windowText" lastClr="000000">
                      <a:lumMod val="65000"/>
                      <a:lumOff val="35000"/>
                    </a:sysClr>
                  </a:solidFill>
                  <a:latin typeface="Calibri"/>
                </a:rPr>
                <a:t>Precipitation bin (mm)</a:t>
              </a:r>
            </a:p>
          </cx:txPr>
        </cx:title>
        <cx:majorTickMarks type="out"/>
        <cx:tickLabels/>
        <cx:numFmt formatCode="0" sourceLinked="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axis id="1">
        <cx:valScaling/>
        <cx:title>
          <cx:tx>
            <cx:txData>
              <cx:v>Frequency</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a:rPr>
                <a:t>Frequency</a:t>
              </a:r>
            </a:p>
          </cx:txPr>
        </cx:title>
        <cx:majorTickMarks type="cross"/>
        <cx:tickLabels/>
        <cx:spPr>
          <a:ln>
            <a:solidFill>
              <a:schemeClr val="tx1"/>
            </a:solidFill>
          </a:ln>
        </cx:spPr>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microsoft.com/office/2014/relationships/chartEx" Target="../charts/chartEx1.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0</xdr:colOff>
      <xdr:row>5</xdr:row>
      <xdr:rowOff>0</xdr:rowOff>
    </xdr:from>
    <xdr:to>
      <xdr:col>69</xdr:col>
      <xdr:colOff>603251</xdr:colOff>
      <xdr:row>21</xdr:row>
      <xdr:rowOff>63500</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00000000-0008-0000-0B00-000017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3013650" y="809625"/>
              <a:ext cx="10966451" cy="2654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2540</xdr:colOff>
      <xdr:row>1</xdr:row>
      <xdr:rowOff>145415</xdr:rowOff>
    </xdr:from>
    <xdr:to>
      <xdr:col>19</xdr:col>
      <xdr:colOff>101600</xdr:colOff>
      <xdr:row>21</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27940</xdr:colOff>
      <xdr:row>22</xdr:row>
      <xdr:rowOff>152400</xdr:rowOff>
    </xdr:from>
    <xdr:to>
      <xdr:col>19</xdr:col>
      <xdr:colOff>139700</xdr:colOff>
      <xdr:row>43</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xdr:colOff>
      <xdr:row>44</xdr:row>
      <xdr:rowOff>10160</xdr:rowOff>
    </xdr:from>
    <xdr:to>
      <xdr:col>19</xdr:col>
      <xdr:colOff>165100</xdr:colOff>
      <xdr:row>64</xdr:row>
      <xdr:rowOff>63500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87</xdr:row>
      <xdr:rowOff>53340</xdr:rowOff>
    </xdr:from>
    <xdr:to>
      <xdr:col>19</xdr:col>
      <xdr:colOff>139700</xdr:colOff>
      <xdr:row>107</xdr:row>
      <xdr:rowOff>76200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25400</xdr:colOff>
      <xdr:row>65</xdr:row>
      <xdr:rowOff>91440</xdr:rowOff>
    </xdr:from>
    <xdr:to>
      <xdr:col>19</xdr:col>
      <xdr:colOff>101600</xdr:colOff>
      <xdr:row>86</xdr:row>
      <xdr:rowOff>50800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637540</xdr:colOff>
      <xdr:row>33</xdr:row>
      <xdr:rowOff>5080</xdr:rowOff>
    </xdr:from>
    <xdr:to>
      <xdr:col>27</xdr:col>
      <xdr:colOff>7620</xdr:colOff>
      <xdr:row>61</xdr:row>
      <xdr:rowOff>124460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139700</xdr:colOff>
      <xdr:row>32</xdr:row>
      <xdr:rowOff>152400</xdr:rowOff>
    </xdr:from>
    <xdr:to>
      <xdr:col>38</xdr:col>
      <xdr:colOff>157480</xdr:colOff>
      <xdr:row>61</xdr:row>
      <xdr:rowOff>127000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619760</xdr:colOff>
      <xdr:row>62</xdr:row>
      <xdr:rowOff>53340</xdr:rowOff>
    </xdr:from>
    <xdr:to>
      <xdr:col>27</xdr:col>
      <xdr:colOff>15240</xdr:colOff>
      <xdr:row>87</xdr:row>
      <xdr:rowOff>185420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594360</xdr:colOff>
      <xdr:row>88</xdr:row>
      <xdr:rowOff>93980</xdr:rowOff>
    </xdr:from>
    <xdr:to>
      <xdr:col>26</xdr:col>
      <xdr:colOff>574040</xdr:colOff>
      <xdr:row>114</xdr:row>
      <xdr:rowOff>83820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622300</xdr:colOff>
      <xdr:row>4</xdr:row>
      <xdr:rowOff>25400</xdr:rowOff>
    </xdr:from>
    <xdr:to>
      <xdr:col>26</xdr:col>
      <xdr:colOff>563880</xdr:colOff>
      <xdr:row>32</xdr:row>
      <xdr:rowOff>17780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127000</xdr:colOff>
      <xdr:row>62</xdr:row>
      <xdr:rowOff>50800</xdr:rowOff>
    </xdr:from>
    <xdr:to>
      <xdr:col>38</xdr:col>
      <xdr:colOff>106680</xdr:colOff>
      <xdr:row>87</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101600</xdr:colOff>
      <xdr:row>88</xdr:row>
      <xdr:rowOff>101600</xdr:rowOff>
    </xdr:from>
    <xdr:to>
      <xdr:col>38</xdr:col>
      <xdr:colOff>81280</xdr:colOff>
      <xdr:row>114</xdr:row>
      <xdr:rowOff>91440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358140</xdr:colOff>
      <xdr:row>45</xdr:row>
      <xdr:rowOff>81280</xdr:rowOff>
    </xdr:from>
    <xdr:to>
      <xdr:col>31</xdr:col>
      <xdr:colOff>241300</xdr:colOff>
      <xdr:row>68</xdr:row>
      <xdr:rowOff>127000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0.47201</cdr:y>
    </cdr:from>
    <cdr:to>
      <cdr:x>0.98468</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2077720"/>
          <a:ext cx="7360619" cy="18031"/>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403860</xdr:colOff>
      <xdr:row>2</xdr:row>
      <xdr:rowOff>63500</xdr:rowOff>
    </xdr:from>
    <xdr:to>
      <xdr:col>25</xdr:col>
      <xdr:colOff>383540</xdr:colOff>
      <xdr:row>27</xdr:row>
      <xdr:rowOff>147320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38100</xdr:colOff>
      <xdr:row>2</xdr:row>
      <xdr:rowOff>114300</xdr:rowOff>
    </xdr:from>
    <xdr:to>
      <xdr:col>37</xdr:col>
      <xdr:colOff>17780</xdr:colOff>
      <xdr:row>28</xdr:row>
      <xdr:rowOff>7620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152400</xdr:colOff>
      <xdr:row>34</xdr:row>
      <xdr:rowOff>119380</xdr:rowOff>
    </xdr:from>
    <xdr:to>
      <xdr:col>30</xdr:col>
      <xdr:colOff>518160</xdr:colOff>
      <xdr:row>58</xdr:row>
      <xdr:rowOff>147320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101600</xdr:colOff>
      <xdr:row>54</xdr:row>
      <xdr:rowOff>187960</xdr:rowOff>
    </xdr:from>
    <xdr:to>
      <xdr:col>27</xdr:col>
      <xdr:colOff>146929</xdr:colOff>
      <xdr:row>81</xdr:row>
      <xdr:rowOff>119380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86360</xdr:colOff>
      <xdr:row>23</xdr:row>
      <xdr:rowOff>15240</xdr:rowOff>
    </xdr:from>
    <xdr:to>
      <xdr:col>26</xdr:col>
      <xdr:colOff>131689</xdr:colOff>
      <xdr:row>49</xdr:row>
      <xdr:rowOff>63500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23</xdr:row>
      <xdr:rowOff>12700</xdr:rowOff>
    </xdr:from>
    <xdr:to>
      <xdr:col>37</xdr:col>
      <xdr:colOff>337429</xdr:colOff>
      <xdr:row>49</xdr:row>
      <xdr:rowOff>60960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487680</xdr:colOff>
      <xdr:row>48</xdr:row>
      <xdr:rowOff>138430</xdr:rowOff>
    </xdr:from>
    <xdr:to>
      <xdr:col>28</xdr:col>
      <xdr:colOff>368300</xdr:colOff>
      <xdr:row>71</xdr:row>
      <xdr:rowOff>82550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400050</xdr:colOff>
      <xdr:row>24</xdr:row>
      <xdr:rowOff>25400</xdr:rowOff>
    </xdr:from>
    <xdr:to>
      <xdr:col>25</xdr:col>
      <xdr:colOff>445379</xdr:colOff>
      <xdr:row>46</xdr:row>
      <xdr:rowOff>31750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79</xdr:row>
      <xdr:rowOff>76200</xdr:rowOff>
    </xdr:from>
    <xdr:to>
      <xdr:col>25</xdr:col>
      <xdr:colOff>451729</xdr:colOff>
      <xdr:row>101</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254000</xdr:colOff>
      <xdr:row>107</xdr:row>
      <xdr:rowOff>0</xdr:rowOff>
    </xdr:from>
    <xdr:to>
      <xdr:col>25</xdr:col>
      <xdr:colOff>299329</xdr:colOff>
      <xdr:row>128</xdr:row>
      <xdr:rowOff>93980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138</xdr:row>
      <xdr:rowOff>158750</xdr:rowOff>
    </xdr:from>
    <xdr:to>
      <xdr:col>25</xdr:col>
      <xdr:colOff>527929</xdr:colOff>
      <xdr:row>160</xdr:row>
      <xdr:rowOff>170180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175</xdr:row>
      <xdr:rowOff>190500</xdr:rowOff>
    </xdr:from>
    <xdr:to>
      <xdr:col>25</xdr:col>
      <xdr:colOff>515229</xdr:colOff>
      <xdr:row>198</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230</xdr:row>
      <xdr:rowOff>38100</xdr:rowOff>
    </xdr:from>
    <xdr:to>
      <xdr:col>25</xdr:col>
      <xdr:colOff>489829</xdr:colOff>
      <xdr:row>251</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158750</xdr:colOff>
      <xdr:row>24</xdr:row>
      <xdr:rowOff>76200</xdr:rowOff>
    </xdr:from>
    <xdr:to>
      <xdr:col>37</xdr:col>
      <xdr:colOff>204079</xdr:colOff>
      <xdr:row>46</xdr:row>
      <xdr:rowOff>82550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12700</xdr:colOff>
      <xdr:row>48</xdr:row>
      <xdr:rowOff>165100</xdr:rowOff>
    </xdr:from>
    <xdr:to>
      <xdr:col>42</xdr:col>
      <xdr:colOff>502920</xdr:colOff>
      <xdr:row>71</xdr:row>
      <xdr:rowOff>109220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282</xdr:row>
      <xdr:rowOff>0</xdr:rowOff>
    </xdr:from>
    <xdr:to>
      <xdr:col>26</xdr:col>
      <xdr:colOff>45329</xdr:colOff>
      <xdr:row>303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79</xdr:row>
      <xdr:rowOff>76200</xdr:rowOff>
    </xdr:from>
    <xdr:to>
      <xdr:col>37</xdr:col>
      <xdr:colOff>261229</xdr:colOff>
      <xdr:row>101</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596900</xdr:colOff>
      <xdr:row>106</xdr:row>
      <xdr:rowOff>165100</xdr:rowOff>
    </xdr:from>
    <xdr:to>
      <xdr:col>37</xdr:col>
      <xdr:colOff>32629</xdr:colOff>
      <xdr:row>128</xdr:row>
      <xdr:rowOff>157480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177800</xdr:colOff>
      <xdr:row>138</xdr:row>
      <xdr:rowOff>152400</xdr:rowOff>
    </xdr:from>
    <xdr:to>
      <xdr:col>37</xdr:col>
      <xdr:colOff>223129</xdr:colOff>
      <xdr:row>160</xdr:row>
      <xdr:rowOff>163830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69</v>
      </c>
    </row>
    <row r="2" spans="1:21" s="44" customFormat="1" ht="51" x14ac:dyDescent="0.2">
      <c r="B2" s="45" t="s">
        <v>96</v>
      </c>
    </row>
    <row r="3" spans="1:21" ht="53.45" customHeight="1" x14ac:dyDescent="0.2">
      <c r="B3" s="45" t="s">
        <v>86</v>
      </c>
    </row>
    <row r="4" spans="1:21" x14ac:dyDescent="0.2">
      <c r="A4" s="42" t="s">
        <v>70</v>
      </c>
    </row>
    <row r="5" spans="1:21" ht="51" x14ac:dyDescent="0.2">
      <c r="B5" s="45" t="s">
        <v>87</v>
      </c>
    </row>
    <row r="6" spans="1:21" x14ac:dyDescent="0.2">
      <c r="B6" s="46" t="s">
        <v>71</v>
      </c>
    </row>
    <row r="7" spans="1:21" x14ac:dyDescent="0.2">
      <c r="B7" s="46" t="s">
        <v>72</v>
      </c>
    </row>
    <row r="8" spans="1:21" x14ac:dyDescent="0.2">
      <c r="B8" s="46" t="s">
        <v>73</v>
      </c>
    </row>
    <row r="9" spans="1:21" x14ac:dyDescent="0.2">
      <c r="B9" s="46" t="s">
        <v>74</v>
      </c>
    </row>
    <row r="10" spans="1:21" x14ac:dyDescent="0.2">
      <c r="B10" s="46" t="s">
        <v>75</v>
      </c>
    </row>
    <row r="11" spans="1:21" x14ac:dyDescent="0.2">
      <c r="B11" s="46" t="s">
        <v>76</v>
      </c>
    </row>
    <row r="12" spans="1:21" x14ac:dyDescent="0.2">
      <c r="U12"/>
    </row>
    <row r="13" spans="1:21" x14ac:dyDescent="0.2">
      <c r="A13" s="42" t="s">
        <v>77</v>
      </c>
    </row>
    <row r="14" spans="1:21" ht="38.25" x14ac:dyDescent="0.2">
      <c r="B14" s="45" t="s">
        <v>88</v>
      </c>
    </row>
    <row r="15" spans="1:21" ht="38.25" x14ac:dyDescent="0.2">
      <c r="B15" s="45" t="s">
        <v>89</v>
      </c>
    </row>
    <row r="16" spans="1:21" s="47" customFormat="1" x14ac:dyDescent="0.2">
      <c r="A16" s="43"/>
      <c r="B16" s="46" t="s">
        <v>78</v>
      </c>
      <c r="C16" s="43"/>
      <c r="D16" s="43"/>
      <c r="E16" s="43"/>
      <c r="F16" s="43"/>
      <c r="G16" s="43"/>
      <c r="H16" s="43"/>
      <c r="I16" s="43"/>
      <c r="J16" s="43"/>
    </row>
    <row r="17" spans="1:10" s="47" customFormat="1" x14ac:dyDescent="0.2">
      <c r="A17" s="43"/>
      <c r="B17" s="46" t="s">
        <v>72</v>
      </c>
      <c r="C17" s="43"/>
      <c r="D17" s="43"/>
      <c r="E17" s="43"/>
      <c r="F17" s="43"/>
      <c r="G17" s="43"/>
      <c r="H17" s="43"/>
      <c r="I17" s="43"/>
      <c r="J17" s="43"/>
    </row>
    <row r="18" spans="1:10" s="47" customFormat="1" x14ac:dyDescent="0.2">
      <c r="A18" s="43"/>
      <c r="B18" s="46" t="s">
        <v>73</v>
      </c>
      <c r="C18" s="43"/>
      <c r="D18" s="43"/>
      <c r="E18" s="43"/>
      <c r="F18" s="43"/>
      <c r="G18" s="43"/>
      <c r="H18" s="43"/>
      <c r="I18" s="43"/>
      <c r="J18" s="43"/>
    </row>
    <row r="19" spans="1:10" s="47" customFormat="1" x14ac:dyDescent="0.2">
      <c r="A19" s="43"/>
      <c r="B19" s="46" t="s">
        <v>79</v>
      </c>
      <c r="C19" s="43"/>
      <c r="D19" s="43"/>
      <c r="E19" s="43"/>
      <c r="F19" s="43"/>
      <c r="G19" s="43"/>
      <c r="H19" s="43"/>
      <c r="I19" s="43"/>
      <c r="J19" s="43"/>
    </row>
    <row r="20" spans="1:10" s="47" customFormat="1" x14ac:dyDescent="0.2">
      <c r="A20" s="43"/>
      <c r="B20" s="46" t="s">
        <v>80</v>
      </c>
      <c r="C20" s="43"/>
      <c r="D20" s="43"/>
      <c r="E20" s="43"/>
      <c r="F20" s="43"/>
      <c r="G20" s="43"/>
      <c r="H20" s="43"/>
      <c r="I20" s="43"/>
      <c r="J20" s="43"/>
    </row>
    <row r="22" spans="1:10" x14ac:dyDescent="0.2">
      <c r="A22" s="42" t="s">
        <v>81</v>
      </c>
    </row>
    <row r="23" spans="1:10" ht="51" x14ac:dyDescent="0.2">
      <c r="B23" s="45" t="s">
        <v>90</v>
      </c>
    </row>
    <row r="24" spans="1:10" ht="25.5" x14ac:dyDescent="0.2">
      <c r="B24" s="45" t="s">
        <v>105</v>
      </c>
    </row>
    <row r="26" spans="1:10" x14ac:dyDescent="0.2">
      <c r="A26" s="42" t="s">
        <v>82</v>
      </c>
    </row>
    <row r="27" spans="1:10" ht="38.25" x14ac:dyDescent="0.2">
      <c r="B27" s="45" t="s">
        <v>91</v>
      </c>
    </row>
    <row r="28" spans="1:10" x14ac:dyDescent="0.2">
      <c r="B28" s="46" t="s">
        <v>83</v>
      </c>
    </row>
    <row r="31" spans="1:10" x14ac:dyDescent="0.2">
      <c r="A31" s="42" t="s">
        <v>84</v>
      </c>
    </row>
    <row r="32" spans="1:10" ht="38.25" x14ac:dyDescent="0.2">
      <c r="B32" s="45" t="s">
        <v>92</v>
      </c>
    </row>
    <row r="33" spans="1:2" ht="38.25" x14ac:dyDescent="0.2">
      <c r="B33" s="45" t="s">
        <v>181</v>
      </c>
    </row>
    <row r="34" spans="1:2" x14ac:dyDescent="0.2">
      <c r="B34" s="46" t="s">
        <v>85</v>
      </c>
    </row>
    <row r="36" spans="1:2" x14ac:dyDescent="0.2">
      <c r="A36" s="42" t="s">
        <v>93</v>
      </c>
      <c r="B36" s="48"/>
    </row>
    <row r="37" spans="1:2" ht="25.5" x14ac:dyDescent="0.2">
      <c r="B37" s="45" t="s">
        <v>94</v>
      </c>
    </row>
    <row r="38" spans="1:2" x14ac:dyDescent="0.2">
      <c r="B38" s="48"/>
    </row>
    <row r="39" spans="1:2" x14ac:dyDescent="0.2">
      <c r="A39" s="42" t="s">
        <v>59</v>
      </c>
    </row>
    <row r="40" spans="1:2" x14ac:dyDescent="0.2">
      <c r="A40" s="42"/>
      <c r="B40" s="46" t="s">
        <v>95</v>
      </c>
    </row>
    <row r="41" spans="1:2" x14ac:dyDescent="0.2">
      <c r="B41"/>
    </row>
    <row r="42" spans="1:2" x14ac:dyDescent="0.2">
      <c r="A42" s="42" t="s">
        <v>100</v>
      </c>
      <c r="B42" s="46"/>
    </row>
    <row r="43" spans="1:2" x14ac:dyDescent="0.2">
      <c r="B43" s="38" t="s">
        <v>101</v>
      </c>
    </row>
    <row r="44" spans="1:2" x14ac:dyDescent="0.2">
      <c r="B44" s="46" t="s">
        <v>102</v>
      </c>
    </row>
    <row r="46" spans="1:2" ht="25.5" x14ac:dyDescent="0.2">
      <c r="A46" s="42"/>
      <c r="B46" s="45" t="s">
        <v>103</v>
      </c>
    </row>
    <row r="48" spans="1:2" x14ac:dyDescent="0.2">
      <c r="A48" s="42"/>
      <c r="B48" s="43" t="s">
        <v>104</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58</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78"/>
  <sheetViews>
    <sheetView zoomScale="75" zoomScaleNormal="75" workbookViewId="0">
      <pane ySplit="2" topLeftCell="A547" activePane="bottomLeft" state="frozen"/>
      <selection activeCell="E1" sqref="E1"/>
      <selection pane="bottomLeft" activeCell="R576" sqref="R576"/>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42578125" style="16"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3" bestFit="1" customWidth="1"/>
    <col min="14" max="14" width="7.7109375" style="16" bestFit="1" customWidth="1"/>
    <col min="15" max="15" width="8" style="16" bestFit="1" customWidth="1"/>
    <col min="16" max="16" width="9.140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12</v>
      </c>
      <c r="H1" s="15" t="s">
        <v>13</v>
      </c>
      <c r="I1" s="15" t="s">
        <v>13</v>
      </c>
      <c r="J1" s="15" t="s">
        <v>13</v>
      </c>
      <c r="K1" s="123" t="s">
        <v>37</v>
      </c>
      <c r="L1" s="123"/>
      <c r="M1" s="123"/>
      <c r="N1" s="123" t="s">
        <v>38</v>
      </c>
      <c r="O1" s="123"/>
      <c r="P1" s="124"/>
      <c r="Q1" s="33" t="s">
        <v>51</v>
      </c>
      <c r="R1" s="64"/>
      <c r="S1" s="33" t="s">
        <v>43</v>
      </c>
      <c r="T1" s="15" t="s">
        <v>43</v>
      </c>
      <c r="U1" s="15" t="s">
        <v>43</v>
      </c>
      <c r="V1" s="2" t="s">
        <v>59</v>
      </c>
    </row>
    <row r="2" spans="1:22" s="2" customFormat="1" x14ac:dyDescent="0.2">
      <c r="A2" s="13"/>
      <c r="B2" s="13"/>
      <c r="C2" s="95"/>
      <c r="D2" s="35" t="s">
        <v>37</v>
      </c>
      <c r="E2" s="35" t="s">
        <v>38</v>
      </c>
      <c r="F2" s="15" t="s">
        <v>50</v>
      </c>
      <c r="G2" s="33" t="s">
        <v>1</v>
      </c>
      <c r="H2" s="15" t="s">
        <v>1</v>
      </c>
      <c r="I2" s="15" t="s">
        <v>68</v>
      </c>
      <c r="J2" s="15" t="s">
        <v>143</v>
      </c>
      <c r="K2" s="33" t="s">
        <v>35</v>
      </c>
      <c r="L2" s="15" t="s">
        <v>36</v>
      </c>
      <c r="M2" s="35" t="s">
        <v>159</v>
      </c>
      <c r="N2" s="15" t="s">
        <v>35</v>
      </c>
      <c r="O2" s="15" t="s">
        <v>36</v>
      </c>
      <c r="P2" s="15" t="s">
        <v>159</v>
      </c>
      <c r="Q2" s="33" t="s">
        <v>151</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3"/>
      <c r="K3" s="33"/>
      <c r="L3" s="13"/>
      <c r="M3" s="122"/>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5"/>
      <c r="K4" s="33"/>
      <c r="L4" s="15"/>
      <c r="M4" s="3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5"/>
      <c r="K5" s="33"/>
      <c r="L5" s="15"/>
      <c r="M5" s="3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5"/>
      <c r="K6" s="33"/>
      <c r="L6" s="15"/>
      <c r="M6" s="3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5"/>
      <c r="K7" s="33"/>
      <c r="L7" s="15"/>
      <c r="M7" s="3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5"/>
      <c r="K8" s="33"/>
      <c r="L8" s="15"/>
      <c r="M8" s="3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5"/>
      <c r="K9" s="33"/>
      <c r="L9" s="15"/>
      <c r="M9" s="3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5"/>
      <c r="K10" s="33"/>
      <c r="L10" s="15"/>
      <c r="M10" s="3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5"/>
      <c r="K11" s="33"/>
      <c r="L11" s="15"/>
      <c r="M11" s="3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5"/>
      <c r="K12" s="33"/>
      <c r="L12" s="15"/>
      <c r="M12" s="3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5"/>
      <c r="K13" s="33"/>
      <c r="L13" s="15"/>
      <c r="M13" s="3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5"/>
      <c r="K14" s="33"/>
      <c r="L14" s="15"/>
      <c r="M14" s="3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5"/>
      <c r="K15" s="34">
        <v>22.3</v>
      </c>
      <c r="L15" s="16"/>
      <c r="M15" s="3"/>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5"/>
      <c r="K16" s="34">
        <v>20.93</v>
      </c>
      <c r="L16" s="16"/>
      <c r="M16" s="3"/>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5"/>
      <c r="K17" s="34">
        <v>21.29</v>
      </c>
      <c r="L17" s="16"/>
      <c r="M17" s="3"/>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5"/>
      <c r="K18" s="34">
        <v>23.01</v>
      </c>
      <c r="L18" s="16"/>
      <c r="M18" s="3"/>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5"/>
      <c r="K19" s="34">
        <v>12.19</v>
      </c>
      <c r="L19" s="16"/>
      <c r="M19" s="3"/>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5"/>
      <c r="K20" s="34">
        <v>7.79</v>
      </c>
      <c r="L20" s="16"/>
      <c r="M20" s="3"/>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5"/>
      <c r="K21" s="34">
        <v>8.27</v>
      </c>
      <c r="L21" s="16"/>
      <c r="M21" s="3"/>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5"/>
      <c r="K22" s="34"/>
      <c r="L22" s="16"/>
      <c r="M22" s="3"/>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5"/>
      <c r="K23" s="34">
        <v>5.34</v>
      </c>
      <c r="L23" s="16"/>
      <c r="M23" s="3"/>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5"/>
      <c r="K24" s="34">
        <v>5.91</v>
      </c>
      <c r="L24" s="16"/>
      <c r="M24" s="3"/>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5"/>
      <c r="K25" s="34">
        <v>7</v>
      </c>
      <c r="L25" s="16"/>
      <c r="M25" s="3"/>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5"/>
      <c r="K26" s="34">
        <v>14.74</v>
      </c>
      <c r="L26" s="16"/>
      <c r="M26" s="3"/>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5"/>
      <c r="K27" s="34">
        <v>21.98</v>
      </c>
      <c r="L27" s="16"/>
      <c r="M27" s="3"/>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5"/>
      <c r="K28" s="34">
        <v>24.2</v>
      </c>
      <c r="L28" s="16"/>
      <c r="M28" s="3"/>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5"/>
      <c r="K29" s="34">
        <v>24.17</v>
      </c>
      <c r="L29" s="16"/>
      <c r="M29" s="3"/>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5"/>
      <c r="K30" s="34">
        <v>16.420000000000002</v>
      </c>
      <c r="L30" s="16"/>
      <c r="M30" s="3"/>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5"/>
      <c r="K31" s="34">
        <v>11.72</v>
      </c>
      <c r="L31" s="16"/>
      <c r="M31" s="3"/>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5"/>
      <c r="K32" s="34">
        <v>7.82</v>
      </c>
      <c r="L32" s="16"/>
      <c r="M32" s="3"/>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5"/>
      <c r="K33" s="34">
        <v>15.83</v>
      </c>
      <c r="L33" s="16"/>
      <c r="M33" s="3"/>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5"/>
      <c r="K34" s="34">
        <v>10.32</v>
      </c>
      <c r="L34" s="16"/>
      <c r="M34" s="3"/>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5"/>
      <c r="K35" s="34">
        <v>8.94</v>
      </c>
      <c r="L35" s="16"/>
      <c r="M35" s="3"/>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5"/>
      <c r="K36" s="34">
        <v>6.32</v>
      </c>
      <c r="L36" s="16"/>
      <c r="M36" s="3"/>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5"/>
      <c r="K37" s="34">
        <v>10.220000000000001</v>
      </c>
      <c r="L37" s="16"/>
      <c r="M37" s="3"/>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5"/>
      <c r="K38" s="34">
        <v>19.05</v>
      </c>
      <c r="L38" s="16"/>
      <c r="M38" s="3"/>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5"/>
      <c r="K39" s="34"/>
      <c r="L39" s="16"/>
      <c r="M39" s="3"/>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5"/>
      <c r="K40" s="34">
        <v>22.99</v>
      </c>
      <c r="L40" s="16"/>
      <c r="M40" s="3"/>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5"/>
      <c r="K41" s="34">
        <v>22.97</v>
      </c>
      <c r="L41" s="16"/>
      <c r="M41" s="3"/>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5"/>
      <c r="K42" s="34">
        <v>23.07</v>
      </c>
      <c r="L42" s="16"/>
      <c r="M42" s="3"/>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5"/>
      <c r="K43" s="34"/>
      <c r="L43" s="16"/>
      <c r="M43" s="3"/>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5"/>
      <c r="K44" s="34">
        <v>10.53</v>
      </c>
      <c r="L44" s="16"/>
      <c r="M44" s="3"/>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5"/>
      <c r="K45" s="34">
        <v>15.14</v>
      </c>
      <c r="L45" s="16"/>
      <c r="M45" s="3"/>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5"/>
      <c r="K46" s="34">
        <v>8.41</v>
      </c>
      <c r="L46" s="16"/>
      <c r="M46" s="3"/>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5"/>
      <c r="K47" s="34">
        <v>8.4499999999999993</v>
      </c>
      <c r="L47" s="16"/>
      <c r="M47" s="3"/>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5"/>
      <c r="K48" s="34">
        <v>7.47</v>
      </c>
      <c r="L48" s="16"/>
      <c r="M48" s="3"/>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5"/>
      <c r="K49" s="34">
        <v>9.1199999999999992</v>
      </c>
      <c r="L49" s="16"/>
      <c r="M49" s="3"/>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5"/>
      <c r="K50" s="34">
        <v>14.02</v>
      </c>
      <c r="L50" s="16"/>
      <c r="M50" s="3"/>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5"/>
      <c r="K51" s="34">
        <v>20.2</v>
      </c>
      <c r="L51" s="16"/>
      <c r="M51" s="3"/>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5"/>
      <c r="K52" s="34">
        <v>20.27</v>
      </c>
      <c r="L52" s="16"/>
      <c r="M52" s="3"/>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5"/>
      <c r="K53" s="34">
        <v>17.190000000000001</v>
      </c>
      <c r="L53" s="16"/>
      <c r="M53" s="3"/>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5"/>
      <c r="K54" s="34">
        <v>14.53</v>
      </c>
      <c r="L54" s="16"/>
      <c r="M54" s="3"/>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5"/>
      <c r="K55" s="34">
        <v>9.73</v>
      </c>
      <c r="L55" s="16"/>
      <c r="M55" s="3"/>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5"/>
      <c r="K56" s="34">
        <v>6.27</v>
      </c>
      <c r="L56" s="16"/>
      <c r="M56" s="3"/>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5"/>
      <c r="K57" s="34">
        <v>7.44</v>
      </c>
      <c r="L57" s="16"/>
      <c r="M57" s="3"/>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5"/>
      <c r="K58" s="34">
        <v>7.85</v>
      </c>
      <c r="L58" s="16"/>
      <c r="M58" s="3"/>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5"/>
      <c r="K59" s="34">
        <v>5.35</v>
      </c>
      <c r="L59" s="16"/>
      <c r="M59" s="3"/>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5"/>
      <c r="K60" s="34">
        <v>5.48</v>
      </c>
      <c r="L60" s="16"/>
      <c r="M60" s="3"/>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5"/>
      <c r="K61" s="34">
        <v>9.51</v>
      </c>
      <c r="L61" s="16"/>
      <c r="M61" s="3"/>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5"/>
      <c r="K62" s="34">
        <v>16.77</v>
      </c>
      <c r="L62" s="16"/>
      <c r="M62" s="3"/>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5"/>
      <c r="K63" s="34">
        <v>20.09</v>
      </c>
      <c r="L63" s="16"/>
      <c r="M63" s="3"/>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5"/>
      <c r="K64" s="34">
        <v>21.95</v>
      </c>
      <c r="L64" s="16"/>
      <c r="M64" s="3"/>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5"/>
      <c r="K65" s="34">
        <v>21.2</v>
      </c>
      <c r="L65" s="16"/>
      <c r="M65" s="3"/>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5"/>
      <c r="K66" s="34">
        <v>14.39</v>
      </c>
      <c r="L66" s="16"/>
      <c r="M66" s="3"/>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5"/>
      <c r="K67" s="34">
        <v>8.51</v>
      </c>
      <c r="L67" s="16"/>
      <c r="M67" s="3"/>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5"/>
      <c r="K68" s="34">
        <v>7.42</v>
      </c>
      <c r="L68" s="16"/>
      <c r="M68" s="3"/>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5"/>
      <c r="K69" s="34">
        <v>7.41</v>
      </c>
      <c r="L69" s="16"/>
      <c r="M69" s="3"/>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5"/>
      <c r="K70" s="34">
        <v>8.5</v>
      </c>
      <c r="L70" s="16"/>
      <c r="M70" s="3"/>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5"/>
      <c r="K71" s="34">
        <v>7.42</v>
      </c>
      <c r="L71" s="16"/>
      <c r="M71" s="3"/>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5"/>
      <c r="K72" s="34"/>
      <c r="L72" s="16"/>
      <c r="M72" s="3"/>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5"/>
      <c r="K73" s="34"/>
      <c r="L73" s="16"/>
      <c r="M73" s="3"/>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5"/>
      <c r="K74" s="34"/>
      <c r="L74" s="16"/>
      <c r="M74" s="3"/>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5"/>
      <c r="K75" s="34">
        <v>17.87</v>
      </c>
      <c r="L75" s="16"/>
      <c r="M75" s="3"/>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5"/>
      <c r="K76" s="34">
        <v>21.42</v>
      </c>
      <c r="L76" s="16"/>
      <c r="M76" s="3"/>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5"/>
      <c r="K77" s="34">
        <v>22.4</v>
      </c>
      <c r="L77" s="16"/>
      <c r="M77" s="3"/>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5"/>
      <c r="K78" s="34">
        <v>14.78</v>
      </c>
      <c r="L78" s="16"/>
      <c r="M78" s="3"/>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5"/>
      <c r="K79" s="34">
        <v>8.2799999999999994</v>
      </c>
      <c r="L79" s="16"/>
      <c r="M79" s="3"/>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5"/>
      <c r="K80" s="34">
        <v>10.5</v>
      </c>
      <c r="L80" s="16"/>
      <c r="M80" s="3"/>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5"/>
      <c r="K81" s="34">
        <v>9.75</v>
      </c>
      <c r="L81" s="16"/>
      <c r="M81" s="3"/>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5"/>
      <c r="K82" s="34">
        <v>7.13</v>
      </c>
      <c r="L82" s="16"/>
      <c r="M82" s="3"/>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5"/>
      <c r="K83" s="34">
        <v>7.02</v>
      </c>
      <c r="L83" s="16"/>
      <c r="M83" s="3"/>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5"/>
      <c r="K84" s="34">
        <v>6.51</v>
      </c>
      <c r="L84" s="16"/>
      <c r="M84" s="3"/>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5"/>
      <c r="K85" s="34">
        <v>8.1999999999999993</v>
      </c>
      <c r="L85" s="16"/>
      <c r="M85" s="3"/>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5"/>
      <c r="K86" s="34">
        <v>16.54</v>
      </c>
      <c r="L86" s="16"/>
      <c r="M86" s="3"/>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5"/>
      <c r="K87" s="34">
        <v>21.5</v>
      </c>
      <c r="L87" s="16"/>
      <c r="M87" s="3"/>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5"/>
      <c r="K88" s="34">
        <v>22.73</v>
      </c>
      <c r="L88" s="16"/>
      <c r="M88" s="3"/>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5"/>
      <c r="K89" s="34"/>
      <c r="L89" s="16"/>
      <c r="M89" s="3"/>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5"/>
      <c r="K90" s="34"/>
      <c r="L90" s="16"/>
      <c r="M90" s="3"/>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5"/>
      <c r="K91" s="34">
        <v>6.12</v>
      </c>
      <c r="L91" s="16"/>
      <c r="M91" s="3"/>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5"/>
      <c r="K92" s="34">
        <v>6.01</v>
      </c>
      <c r="L92" s="16"/>
      <c r="M92" s="3"/>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5"/>
      <c r="K93" s="34">
        <v>7.47</v>
      </c>
      <c r="L93" s="16"/>
      <c r="M93" s="3"/>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5"/>
      <c r="K94" s="34">
        <v>5.58</v>
      </c>
      <c r="L94" s="16"/>
      <c r="M94" s="3"/>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5"/>
      <c r="K95" s="34">
        <v>6.23</v>
      </c>
      <c r="L95" s="16"/>
      <c r="M95" s="3"/>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5"/>
      <c r="K96" s="34">
        <v>5.26</v>
      </c>
      <c r="L96" s="16"/>
      <c r="M96" s="3"/>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5"/>
      <c r="K97" s="34">
        <v>8.16</v>
      </c>
      <c r="L97" s="16"/>
      <c r="M97" s="3"/>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5"/>
      <c r="K98" s="34">
        <v>12.99</v>
      </c>
      <c r="L98" s="16"/>
      <c r="M98" s="3"/>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5"/>
      <c r="K99" s="34">
        <v>17.059999999999999</v>
      </c>
      <c r="L99" s="16"/>
      <c r="M99" s="3"/>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5"/>
      <c r="K100" s="34">
        <v>19.87</v>
      </c>
      <c r="L100" s="16"/>
      <c r="M100" s="3"/>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5"/>
      <c r="K101" s="34">
        <v>22.72</v>
      </c>
      <c r="L101" s="16"/>
      <c r="M101" s="3"/>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5"/>
      <c r="K102" s="34">
        <v>16.75</v>
      </c>
      <c r="L102" s="16"/>
      <c r="M102" s="3"/>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5"/>
      <c r="K103" s="34">
        <v>9.4600000000000009</v>
      </c>
      <c r="L103" s="16"/>
      <c r="M103" s="3"/>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5"/>
      <c r="K104" s="34">
        <v>5.63</v>
      </c>
      <c r="L104" s="16"/>
      <c r="M104" s="3"/>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5"/>
      <c r="K105" s="34">
        <v>10.97</v>
      </c>
      <c r="L105" s="16"/>
      <c r="M105" s="3"/>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5"/>
      <c r="K106" s="34">
        <v>12.94</v>
      </c>
      <c r="L106" s="16"/>
      <c r="M106" s="3"/>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5"/>
      <c r="K107" s="34">
        <v>7.1</v>
      </c>
      <c r="L107" s="16"/>
      <c r="M107" s="3"/>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5"/>
      <c r="K108" s="34">
        <v>4.01</v>
      </c>
      <c r="L108" s="16"/>
      <c r="M108" s="3"/>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5"/>
      <c r="K109" s="34">
        <v>11.15</v>
      </c>
      <c r="L109" s="16"/>
      <c r="M109" s="3"/>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5"/>
      <c r="K110" s="34">
        <v>20.62</v>
      </c>
      <c r="L110" s="16"/>
      <c r="M110" s="3"/>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5"/>
      <c r="K111" s="34">
        <v>19.420000000000002</v>
      </c>
      <c r="L111" s="16"/>
      <c r="M111" s="3"/>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5"/>
      <c r="K112" s="34">
        <v>15.56</v>
      </c>
      <c r="L112" s="16"/>
      <c r="M112" s="3"/>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5"/>
      <c r="K113" s="34">
        <v>16.5</v>
      </c>
      <c r="L113" s="16"/>
      <c r="M113" s="3"/>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5"/>
      <c r="K114" s="34">
        <v>16.649999999999999</v>
      </c>
      <c r="L114" s="16"/>
      <c r="M114" s="3"/>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5"/>
      <c r="K115" s="34">
        <v>15.11</v>
      </c>
      <c r="L115" s="16"/>
      <c r="M115" s="3"/>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5"/>
      <c r="K116" s="34">
        <v>5</v>
      </c>
      <c r="L116" s="16"/>
      <c r="M116" s="3"/>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5"/>
      <c r="K117" s="34">
        <v>10.29</v>
      </c>
      <c r="L117" s="16"/>
      <c r="M117" s="3"/>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5"/>
      <c r="K118" s="34">
        <v>10.32</v>
      </c>
      <c r="L118" s="16"/>
      <c r="M118" s="3"/>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5"/>
      <c r="K119" s="34">
        <v>5.0199999999999996</v>
      </c>
      <c r="L119" s="16">
        <v>38.5</v>
      </c>
      <c r="M119" s="3"/>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5"/>
      <c r="K120" s="34">
        <v>3.66</v>
      </c>
      <c r="L120" s="16">
        <v>36.1</v>
      </c>
      <c r="M120" s="3"/>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5"/>
      <c r="K121" s="34">
        <v>5.42</v>
      </c>
      <c r="L121" s="16">
        <v>43.7</v>
      </c>
      <c r="M121" s="3"/>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5"/>
      <c r="K122" s="34">
        <v>10.25</v>
      </c>
      <c r="L122" s="16">
        <v>40.4</v>
      </c>
      <c r="M122" s="3"/>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5"/>
      <c r="K123" s="34">
        <v>17.190000000000001</v>
      </c>
      <c r="L123" s="16">
        <v>39.700000000000003</v>
      </c>
      <c r="M123" s="3"/>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5"/>
      <c r="K124" s="34">
        <v>16.27</v>
      </c>
      <c r="L124" s="16">
        <v>36.6</v>
      </c>
      <c r="M124" s="3"/>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5"/>
      <c r="K125" s="34">
        <v>15.88</v>
      </c>
      <c r="L125" s="16">
        <v>37.5</v>
      </c>
      <c r="M125" s="3"/>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5"/>
      <c r="K126" s="34">
        <v>12.83</v>
      </c>
      <c r="L126" s="16">
        <v>38</v>
      </c>
      <c r="M126" s="3"/>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5"/>
      <c r="K127" s="34">
        <v>7.74</v>
      </c>
      <c r="L127" s="16">
        <v>38.6</v>
      </c>
      <c r="M127" s="3"/>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5"/>
      <c r="K128" s="34">
        <v>3.88</v>
      </c>
      <c r="L128" s="16">
        <v>42</v>
      </c>
      <c r="M128" s="3"/>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5"/>
      <c r="K129" s="34">
        <v>3.07</v>
      </c>
      <c r="L129" s="16">
        <v>33.700000000000003</v>
      </c>
      <c r="M129" s="3"/>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5"/>
      <c r="K130" s="34">
        <v>4.24</v>
      </c>
      <c r="L130" s="16">
        <v>65.2</v>
      </c>
      <c r="M130" s="3"/>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5"/>
      <c r="K131" s="34">
        <v>4.25</v>
      </c>
      <c r="L131" s="16">
        <v>36.6</v>
      </c>
      <c r="M131" s="3"/>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5"/>
      <c r="K132" s="34">
        <v>3.61</v>
      </c>
      <c r="L132" s="16">
        <v>34.1</v>
      </c>
      <c r="M132" s="3"/>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5"/>
      <c r="K133" s="34">
        <v>5.89</v>
      </c>
      <c r="L133" s="16">
        <v>50.1</v>
      </c>
      <c r="M133" s="3"/>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5"/>
      <c r="K134" s="34">
        <v>21.05</v>
      </c>
      <c r="L134" s="16">
        <v>42.8</v>
      </c>
      <c r="M134" s="3"/>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5"/>
      <c r="K135" s="34">
        <v>18.649999999999999</v>
      </c>
      <c r="L135" s="16">
        <v>44.2</v>
      </c>
      <c r="M135" s="3"/>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5"/>
      <c r="K136" s="34">
        <v>18.98</v>
      </c>
      <c r="L136" s="16">
        <v>40.200000000000003</v>
      </c>
      <c r="M136" s="3"/>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5"/>
      <c r="K137" s="34">
        <v>17.88</v>
      </c>
      <c r="L137" s="16">
        <v>41.3</v>
      </c>
      <c r="M137" s="3"/>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5"/>
      <c r="K138" s="34">
        <v>13.71</v>
      </c>
      <c r="L138" s="16">
        <v>34.4</v>
      </c>
      <c r="M138" s="3"/>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5"/>
      <c r="K139" s="34">
        <v>6.18</v>
      </c>
      <c r="L139" s="16">
        <v>31.5</v>
      </c>
      <c r="M139" s="3"/>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5"/>
      <c r="K140" s="34">
        <v>5.9</v>
      </c>
      <c r="L140" s="16">
        <v>36.1</v>
      </c>
      <c r="M140" s="3"/>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5"/>
      <c r="K141" s="34">
        <v>5.41</v>
      </c>
      <c r="L141" s="16">
        <v>35.799999999999997</v>
      </c>
      <c r="M141" s="3"/>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5"/>
      <c r="K142" s="34">
        <v>4.6100000000000003</v>
      </c>
      <c r="L142" s="16">
        <v>31.3</v>
      </c>
      <c r="M142" s="3"/>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5"/>
      <c r="K143" s="34">
        <v>3.65</v>
      </c>
      <c r="L143" s="16">
        <v>31.1</v>
      </c>
      <c r="M143" s="3"/>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5"/>
      <c r="K144" s="34">
        <v>2.79</v>
      </c>
      <c r="L144" s="16">
        <v>44.9</v>
      </c>
      <c r="M144" s="3"/>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5"/>
      <c r="K145" s="34">
        <v>7.84</v>
      </c>
      <c r="L145" s="16">
        <v>39.9</v>
      </c>
      <c r="M145" s="3"/>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5"/>
      <c r="K146" s="34">
        <v>13.94</v>
      </c>
      <c r="L146" s="16">
        <v>43.4</v>
      </c>
      <c r="M146" s="3"/>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5"/>
      <c r="K147" s="34">
        <v>20.58</v>
      </c>
      <c r="L147" s="16">
        <v>39.4</v>
      </c>
      <c r="M147" s="3"/>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5"/>
      <c r="K148" s="34">
        <v>15.06</v>
      </c>
      <c r="L148" s="16">
        <v>36.299999999999997</v>
      </c>
      <c r="M148" s="3"/>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5"/>
      <c r="K149" s="34">
        <v>15.96</v>
      </c>
      <c r="L149" s="16">
        <v>39.700000000000003</v>
      </c>
      <c r="M149" s="3"/>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5"/>
      <c r="K150" s="34">
        <v>13.6</v>
      </c>
      <c r="L150" s="16">
        <v>35.6</v>
      </c>
      <c r="M150" s="3"/>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5"/>
      <c r="K151" s="34">
        <v>7.31</v>
      </c>
      <c r="L151" s="16">
        <v>31</v>
      </c>
      <c r="M151" s="3"/>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5"/>
      <c r="K152" s="34">
        <v>4.5</v>
      </c>
      <c r="L152" s="16">
        <v>33.5</v>
      </c>
      <c r="M152" s="3"/>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5"/>
      <c r="K153" s="34">
        <v>8.89</v>
      </c>
      <c r="L153" s="16">
        <v>30.4</v>
      </c>
      <c r="M153" s="3"/>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5"/>
      <c r="K154" s="34">
        <v>6.28</v>
      </c>
      <c r="L154" s="16">
        <v>29.6</v>
      </c>
      <c r="M154" s="3"/>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5"/>
      <c r="K155" s="34">
        <v>3.68</v>
      </c>
      <c r="L155" s="16">
        <v>30.4</v>
      </c>
      <c r="M155" s="3"/>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5"/>
      <c r="K156" s="34">
        <v>3.53</v>
      </c>
      <c r="L156" s="16">
        <v>31.5</v>
      </c>
      <c r="M156" s="3"/>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5"/>
      <c r="K157" s="34">
        <v>9.94</v>
      </c>
      <c r="L157" s="16">
        <v>42.1</v>
      </c>
      <c r="M157" s="3"/>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5"/>
      <c r="K158" s="34">
        <v>15.92</v>
      </c>
      <c r="L158" s="16">
        <v>43.8</v>
      </c>
      <c r="M158" s="3"/>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5"/>
      <c r="K159" s="34">
        <v>17.93</v>
      </c>
      <c r="L159" s="16">
        <v>39.700000000000003</v>
      </c>
      <c r="M159" s="3"/>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5"/>
      <c r="K160" s="34">
        <v>18.21</v>
      </c>
      <c r="L160" s="16">
        <v>48.9</v>
      </c>
      <c r="M160" s="3"/>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5"/>
      <c r="K161" s="34">
        <v>14.73</v>
      </c>
      <c r="L161" s="16">
        <v>37.5</v>
      </c>
      <c r="M161" s="3"/>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5"/>
      <c r="K162" s="34">
        <v>16.07</v>
      </c>
      <c r="L162" s="16">
        <v>44.4</v>
      </c>
      <c r="M162" s="3"/>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5"/>
      <c r="K163" s="34">
        <v>9.18</v>
      </c>
      <c r="L163" s="16">
        <v>39.200000000000003</v>
      </c>
      <c r="M163" s="3"/>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5"/>
      <c r="K164" s="34">
        <v>6.32</v>
      </c>
      <c r="L164" s="16">
        <v>39.700000000000003</v>
      </c>
      <c r="M164" s="3"/>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5"/>
      <c r="K165" s="34">
        <v>6.08</v>
      </c>
      <c r="L165" s="16">
        <v>43.5</v>
      </c>
      <c r="M165" s="3"/>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5"/>
      <c r="K166" s="34">
        <v>7.73</v>
      </c>
      <c r="L166" s="16">
        <v>38.299999999999997</v>
      </c>
      <c r="M166" s="3"/>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5"/>
      <c r="K167" s="34">
        <v>3.66</v>
      </c>
      <c r="L167" s="16">
        <v>33.200000000000003</v>
      </c>
      <c r="M167" s="3"/>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5"/>
      <c r="K168" s="34">
        <v>4.2699999999999996</v>
      </c>
      <c r="L168" s="16">
        <v>30</v>
      </c>
      <c r="M168" s="3"/>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5"/>
      <c r="K169" s="34">
        <v>8.24</v>
      </c>
      <c r="L169" s="16">
        <v>35.4</v>
      </c>
      <c r="M169" s="3"/>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5"/>
      <c r="K170" s="34">
        <v>13.95</v>
      </c>
      <c r="L170" s="16">
        <v>39.9</v>
      </c>
      <c r="M170" s="3"/>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5"/>
      <c r="K171" s="34">
        <v>18.8</v>
      </c>
      <c r="L171" s="16">
        <v>36.1</v>
      </c>
      <c r="M171" s="3"/>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5"/>
      <c r="K172" s="34">
        <v>19.87</v>
      </c>
      <c r="L172" s="16">
        <v>40.200000000000003</v>
      </c>
      <c r="M172" s="3"/>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5"/>
      <c r="K173" s="34">
        <v>19.59</v>
      </c>
      <c r="L173" s="16">
        <v>42</v>
      </c>
      <c r="M173" s="3"/>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5"/>
      <c r="K174" s="34">
        <v>14.77</v>
      </c>
      <c r="L174" s="16">
        <v>36.799999999999997</v>
      </c>
      <c r="M174" s="3"/>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5"/>
      <c r="K175" s="34">
        <v>9.56</v>
      </c>
      <c r="L175" s="16">
        <v>41.3</v>
      </c>
      <c r="M175" s="3"/>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5"/>
      <c r="K176" s="34">
        <v>6.36</v>
      </c>
      <c r="L176" s="16">
        <v>32.5</v>
      </c>
      <c r="M176" s="3"/>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5"/>
      <c r="K177" s="34">
        <v>5.93</v>
      </c>
      <c r="L177" s="16">
        <v>37.5</v>
      </c>
      <c r="M177" s="3"/>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5"/>
      <c r="K178" s="34">
        <v>4.92</v>
      </c>
      <c r="L178" s="16">
        <v>33.5</v>
      </c>
      <c r="M178" s="3"/>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5"/>
      <c r="K179" s="34">
        <v>6.79</v>
      </c>
      <c r="L179" s="16">
        <v>48.2</v>
      </c>
      <c r="M179" s="3"/>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5"/>
      <c r="K180" s="34">
        <v>5.75</v>
      </c>
      <c r="L180" s="16">
        <v>38.299999999999997</v>
      </c>
      <c r="M180" s="3"/>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5"/>
      <c r="K181" s="34">
        <v>3.43</v>
      </c>
      <c r="L181" s="16">
        <v>39.200000000000003</v>
      </c>
      <c r="M181" s="3"/>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5"/>
      <c r="K182" s="34">
        <v>14.79</v>
      </c>
      <c r="L182" s="16">
        <v>40.9</v>
      </c>
      <c r="M182" s="3"/>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5"/>
      <c r="K183" s="34">
        <v>20.65</v>
      </c>
      <c r="L183" s="16">
        <v>43</v>
      </c>
      <c r="M183" s="3"/>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5"/>
      <c r="K184" s="34">
        <v>20.16</v>
      </c>
      <c r="L184" s="16">
        <v>48.2</v>
      </c>
      <c r="M184" s="3"/>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5"/>
      <c r="K185" s="34">
        <v>13.47</v>
      </c>
      <c r="L185" s="16">
        <v>35.1</v>
      </c>
      <c r="M185" s="3"/>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5"/>
      <c r="K186" s="34">
        <v>17.510000000000002</v>
      </c>
      <c r="L186" s="16">
        <v>35.1</v>
      </c>
      <c r="M186" s="3"/>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5"/>
      <c r="K187" s="34">
        <v>8.51</v>
      </c>
      <c r="L187" s="16">
        <v>34.4</v>
      </c>
      <c r="M187" s="3"/>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5"/>
      <c r="K188" s="34">
        <v>4.34</v>
      </c>
      <c r="L188" s="16">
        <v>29</v>
      </c>
      <c r="M188" s="3"/>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5"/>
      <c r="K189" s="34">
        <v>5</v>
      </c>
      <c r="L189" s="16">
        <v>46.8</v>
      </c>
      <c r="M189" s="3"/>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5"/>
      <c r="K190" s="34">
        <v>3.05</v>
      </c>
      <c r="L190" s="16">
        <v>51.6</v>
      </c>
      <c r="M190" s="3"/>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5"/>
      <c r="K191" s="34">
        <v>6.63</v>
      </c>
      <c r="L191" s="16">
        <v>41.6</v>
      </c>
      <c r="M191" s="3"/>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5"/>
      <c r="K192" s="34">
        <v>6.64</v>
      </c>
      <c r="L192" s="16">
        <v>44.2</v>
      </c>
      <c r="M192" s="3"/>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5"/>
      <c r="K193" s="34">
        <v>7.94</v>
      </c>
      <c r="L193" s="16">
        <v>45.3</v>
      </c>
      <c r="M193" s="3"/>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5"/>
      <c r="K194" s="34">
        <v>13.74</v>
      </c>
      <c r="L194" s="16">
        <v>48.2</v>
      </c>
      <c r="M194" s="3"/>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5"/>
      <c r="K195" s="34">
        <v>17.95</v>
      </c>
      <c r="L195" s="16">
        <v>41.2</v>
      </c>
      <c r="M195" s="3"/>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5"/>
      <c r="K196" s="34">
        <v>17.43</v>
      </c>
      <c r="L196" s="16">
        <v>44.5</v>
      </c>
      <c r="M196" s="3">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5"/>
      <c r="K197" s="34">
        <v>18.440000000000001</v>
      </c>
      <c r="L197" s="16">
        <v>43</v>
      </c>
      <c r="M197" s="3">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5"/>
      <c r="K198" s="34">
        <v>15.45</v>
      </c>
      <c r="L198" s="16">
        <v>42</v>
      </c>
      <c r="M198" s="3">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5"/>
      <c r="K199" s="34">
        <v>9.1199999999999992</v>
      </c>
      <c r="L199" s="16">
        <v>40.1</v>
      </c>
      <c r="M199" s="3">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5"/>
      <c r="K200" s="34">
        <v>9.0299999999999994</v>
      </c>
      <c r="L200" s="16">
        <v>38.6</v>
      </c>
      <c r="M200" s="3">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5"/>
      <c r="K201" s="34">
        <v>7.18</v>
      </c>
      <c r="L201" s="16">
        <v>42.1</v>
      </c>
      <c r="M201" s="3">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5"/>
      <c r="K202" s="34">
        <v>7.05</v>
      </c>
      <c r="L202" s="16">
        <v>36.299999999999997</v>
      </c>
      <c r="M202" s="3">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5"/>
      <c r="K203" s="34">
        <v>5.36</v>
      </c>
      <c r="L203" s="16">
        <v>37.799999999999997</v>
      </c>
      <c r="M203" s="3">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5"/>
      <c r="K204" s="34">
        <v>4.97</v>
      </c>
      <c r="L204" s="16">
        <v>42.3</v>
      </c>
      <c r="M204" s="3">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5"/>
      <c r="K205" s="34">
        <v>8.25</v>
      </c>
      <c r="L205" s="16">
        <v>44.4</v>
      </c>
      <c r="M205" s="3">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5"/>
      <c r="K206" s="34">
        <v>16.149999999999999</v>
      </c>
      <c r="L206" s="16">
        <v>43.5</v>
      </c>
      <c r="M206" s="3">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5"/>
      <c r="K207" s="34">
        <v>15.75</v>
      </c>
      <c r="L207" s="16">
        <v>39.9</v>
      </c>
      <c r="M207" s="3">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5"/>
      <c r="K208" s="34">
        <v>19.82</v>
      </c>
      <c r="L208" s="16">
        <v>46</v>
      </c>
      <c r="M208" s="3">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5"/>
      <c r="K209" s="34">
        <v>15.03</v>
      </c>
      <c r="L209" s="16">
        <v>61.6</v>
      </c>
      <c r="M209" s="3">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5"/>
      <c r="K210" s="34">
        <v>15.52</v>
      </c>
      <c r="L210" s="16">
        <v>39.9</v>
      </c>
      <c r="M210" s="3">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5"/>
      <c r="K211" s="34">
        <v>10.79</v>
      </c>
      <c r="L211" s="16">
        <v>44.5</v>
      </c>
      <c r="M211" s="3">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5"/>
      <c r="K212" s="34">
        <v>8.3000000000000007</v>
      </c>
      <c r="L212" s="16">
        <v>45.6</v>
      </c>
      <c r="M212" s="3">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5"/>
      <c r="K213" s="34">
        <v>11.89</v>
      </c>
      <c r="L213" s="16">
        <v>49.4</v>
      </c>
      <c r="M213" s="3">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5"/>
      <c r="K214" s="34">
        <v>9.08</v>
      </c>
      <c r="L214" s="16">
        <v>55.2</v>
      </c>
      <c r="M214" s="3">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5"/>
      <c r="K215" s="34">
        <v>7.36</v>
      </c>
      <c r="L215" s="16">
        <v>42.7</v>
      </c>
      <c r="M215" s="3">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5"/>
      <c r="K216" s="34">
        <v>5.71</v>
      </c>
      <c r="L216" s="16">
        <v>39</v>
      </c>
      <c r="M216" s="3">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5"/>
      <c r="K217" s="34">
        <v>7.09</v>
      </c>
      <c r="L217" s="16">
        <v>48.2</v>
      </c>
      <c r="M217" s="3">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5"/>
      <c r="K218" s="34">
        <v>20.2</v>
      </c>
      <c r="L218" s="16">
        <v>48.7</v>
      </c>
      <c r="M218" s="3">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5"/>
      <c r="K219" s="34">
        <v>16.59</v>
      </c>
      <c r="L219" s="16">
        <v>38.5</v>
      </c>
      <c r="M219" s="3">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5"/>
      <c r="K220" s="34">
        <v>15.55</v>
      </c>
      <c r="L220" s="16">
        <v>45</v>
      </c>
      <c r="M220" s="3">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5"/>
      <c r="K221" s="34">
        <v>16.03</v>
      </c>
      <c r="L221" s="16">
        <v>47</v>
      </c>
      <c r="M221" s="3">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5"/>
      <c r="K222" s="34">
        <v>15.11</v>
      </c>
      <c r="L222" s="16">
        <v>43.1</v>
      </c>
      <c r="M222" s="3">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5"/>
      <c r="K223" s="34">
        <v>10.79</v>
      </c>
      <c r="L223" s="16">
        <v>39</v>
      </c>
      <c r="M223" s="3">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5"/>
      <c r="K224" s="34">
        <v>6.79</v>
      </c>
      <c r="L224" s="16">
        <v>46.6</v>
      </c>
      <c r="M224" s="3">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5"/>
      <c r="K225" s="34">
        <v>8.75</v>
      </c>
      <c r="L225" s="16">
        <v>42.2</v>
      </c>
      <c r="M225" s="3">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5"/>
      <c r="K226" s="34">
        <v>8.5500000000000007</v>
      </c>
      <c r="L226" s="16">
        <v>41.3</v>
      </c>
      <c r="M226" s="3">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5"/>
      <c r="K227" s="34">
        <v>6.84</v>
      </c>
      <c r="L227" s="16">
        <v>41</v>
      </c>
      <c r="M227" s="3">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5"/>
      <c r="K228" s="34">
        <v>8.2200000000000006</v>
      </c>
      <c r="L228" s="16">
        <v>54.9</v>
      </c>
      <c r="M228" s="3">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5"/>
      <c r="K229" s="34">
        <v>7.69</v>
      </c>
      <c r="L229" s="16">
        <v>38.1</v>
      </c>
      <c r="M229" s="3">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5"/>
      <c r="K230" s="34">
        <v>15.97</v>
      </c>
      <c r="L230" s="16">
        <v>50.2</v>
      </c>
      <c r="M230" s="3">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5"/>
      <c r="K231" s="34">
        <v>17.32</v>
      </c>
      <c r="L231" s="16">
        <v>49.2</v>
      </c>
      <c r="M231" s="3">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5"/>
      <c r="K232" s="34">
        <v>20.2</v>
      </c>
      <c r="L232" s="16">
        <v>47.6</v>
      </c>
      <c r="M232" s="3">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5"/>
      <c r="K233" s="34">
        <v>18.989999999999998</v>
      </c>
      <c r="L233" s="16">
        <v>55.1</v>
      </c>
      <c r="M233" s="3">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5"/>
      <c r="K234" s="34">
        <v>13.82</v>
      </c>
      <c r="L234" s="16">
        <v>56.6</v>
      </c>
      <c r="M234" s="3">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5"/>
      <c r="K235" s="34">
        <v>9.36</v>
      </c>
      <c r="L235" s="16">
        <v>46.9</v>
      </c>
      <c r="M235" s="3">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5"/>
      <c r="K236" s="34">
        <v>8.9700000000000006</v>
      </c>
      <c r="L236" s="16">
        <v>50.1</v>
      </c>
      <c r="M236" s="3">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5"/>
      <c r="K237" s="34">
        <v>14.58</v>
      </c>
      <c r="L237" s="16">
        <v>47.3</v>
      </c>
      <c r="M237" s="3">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5"/>
      <c r="K238" s="34">
        <v>11.39</v>
      </c>
      <c r="L238" s="16">
        <v>51.5</v>
      </c>
      <c r="M238" s="3">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5"/>
      <c r="K239" s="34">
        <v>9.09</v>
      </c>
      <c r="L239" s="16">
        <v>43.5</v>
      </c>
      <c r="M239" s="3">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5"/>
      <c r="K240" s="34">
        <v>8.39</v>
      </c>
      <c r="L240" s="16">
        <v>41.3</v>
      </c>
      <c r="M240" s="3">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5"/>
      <c r="K241" s="34">
        <v>11.77</v>
      </c>
      <c r="L241" s="16">
        <v>53.5</v>
      </c>
      <c r="M241" s="3">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5"/>
      <c r="K242" s="34">
        <v>18.82</v>
      </c>
      <c r="L242" s="16">
        <v>46</v>
      </c>
      <c r="M242" s="3">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5"/>
      <c r="K243" s="34">
        <v>22.76</v>
      </c>
      <c r="L243" s="16">
        <v>45.1</v>
      </c>
      <c r="M243" s="3">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5"/>
      <c r="K244" s="34">
        <v>24.15</v>
      </c>
      <c r="L244" s="16">
        <v>46.7</v>
      </c>
      <c r="M244" s="3">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5"/>
      <c r="K245" s="34">
        <v>22.89</v>
      </c>
      <c r="L245" s="16">
        <v>41.6</v>
      </c>
      <c r="M245" s="3">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5"/>
      <c r="K246" s="34">
        <v>22.21</v>
      </c>
      <c r="L246" s="16">
        <v>56.8</v>
      </c>
      <c r="M246" s="3">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5"/>
      <c r="K247" s="34">
        <v>13.79</v>
      </c>
      <c r="L247" s="16">
        <v>43.5</v>
      </c>
      <c r="M247" s="3">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5"/>
      <c r="K248" s="34">
        <v>11.34</v>
      </c>
      <c r="L248" s="16">
        <v>37.9</v>
      </c>
      <c r="M248" s="3">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5"/>
      <c r="K249" s="34">
        <v>14.79</v>
      </c>
      <c r="L249" s="16">
        <v>42.6</v>
      </c>
      <c r="M249" s="3">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5"/>
      <c r="K250" s="34">
        <v>9.74</v>
      </c>
      <c r="L250" s="16">
        <v>44.1</v>
      </c>
      <c r="M250" s="3">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5"/>
      <c r="K251" s="34">
        <v>10.47</v>
      </c>
      <c r="L251" s="16">
        <v>47.6</v>
      </c>
      <c r="M251" s="3">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5"/>
      <c r="K252" s="34">
        <v>8.66</v>
      </c>
      <c r="L252" s="16">
        <v>38.299999999999997</v>
      </c>
      <c r="M252" s="3">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5"/>
      <c r="K253" s="34">
        <v>11.69</v>
      </c>
      <c r="L253" s="16">
        <v>53</v>
      </c>
      <c r="M253" s="3">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5"/>
      <c r="K254" s="34">
        <v>21.29</v>
      </c>
      <c r="L254" s="16">
        <v>45.9</v>
      </c>
      <c r="M254" s="3">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5"/>
      <c r="K255" s="34">
        <v>23.28</v>
      </c>
      <c r="L255" s="16">
        <v>51.3</v>
      </c>
      <c r="M255" s="3">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5"/>
      <c r="K256" s="34">
        <v>23.41</v>
      </c>
      <c r="L256" s="16">
        <v>49.8</v>
      </c>
      <c r="M256" s="3">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5"/>
      <c r="K257" s="34">
        <v>19.71</v>
      </c>
      <c r="L257" s="16">
        <v>46.6</v>
      </c>
      <c r="M257" s="3">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5"/>
      <c r="K258" s="34">
        <v>15.71</v>
      </c>
      <c r="L258" s="16">
        <v>50.9</v>
      </c>
      <c r="M258" s="3">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5"/>
      <c r="K259" s="34">
        <v>8.67</v>
      </c>
      <c r="L259" s="16">
        <v>39.799999999999997</v>
      </c>
      <c r="M259" s="3">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5"/>
      <c r="K260" s="34">
        <v>9.2100000000000009</v>
      </c>
      <c r="L260" s="16">
        <v>51</v>
      </c>
      <c r="M260" s="3">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5"/>
      <c r="K261" s="34">
        <v>9.85</v>
      </c>
      <c r="L261" s="16">
        <v>45.3</v>
      </c>
      <c r="M261" s="3">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5"/>
      <c r="K262" s="34">
        <v>8.98</v>
      </c>
      <c r="L262" s="16">
        <v>40.4</v>
      </c>
      <c r="M262" s="3">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5"/>
      <c r="K263" s="34">
        <v>8.6999999999999993</v>
      </c>
      <c r="L263" s="16">
        <v>42.7</v>
      </c>
      <c r="M263" s="3">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5"/>
      <c r="K264" s="34">
        <v>9.75</v>
      </c>
      <c r="L264" s="16">
        <v>37.4</v>
      </c>
      <c r="M264" s="3">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5"/>
      <c r="K265" s="34">
        <v>10.210000000000001</v>
      </c>
      <c r="L265" s="16">
        <v>47.6</v>
      </c>
      <c r="M265" s="3">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5"/>
      <c r="K266" s="34">
        <v>13.55</v>
      </c>
      <c r="L266" s="16">
        <v>44.6</v>
      </c>
      <c r="M266" s="3">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5"/>
      <c r="K267" s="34">
        <v>20.92</v>
      </c>
      <c r="L267" s="16">
        <v>52.3</v>
      </c>
      <c r="M267" s="3">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5"/>
      <c r="K268" s="34">
        <v>23.95</v>
      </c>
      <c r="L268" s="16">
        <v>58.9</v>
      </c>
      <c r="M268" s="3">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5"/>
      <c r="K269" s="34">
        <v>20.94</v>
      </c>
      <c r="L269" s="16">
        <v>67.900000000000006</v>
      </c>
      <c r="M269" s="3">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5"/>
      <c r="K270" s="34">
        <v>18.559999999999999</v>
      </c>
      <c r="L270" s="16">
        <v>38.4</v>
      </c>
      <c r="M270" s="3">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5"/>
      <c r="K271" s="34">
        <v>11.79</v>
      </c>
      <c r="L271" s="16">
        <v>54.6</v>
      </c>
      <c r="M271" s="3">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5"/>
      <c r="K272" s="34">
        <v>8.4600000000000009</v>
      </c>
      <c r="L272" s="16">
        <v>55.3</v>
      </c>
      <c r="M272" s="3">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5"/>
      <c r="K273" s="34">
        <v>9.74</v>
      </c>
      <c r="L273" s="16">
        <v>44.8</v>
      </c>
      <c r="M273" s="3">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5"/>
      <c r="K274" s="34">
        <v>8.49</v>
      </c>
      <c r="L274" s="16">
        <v>44.2</v>
      </c>
      <c r="M274" s="3">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5"/>
      <c r="K275" s="34">
        <v>6.78</v>
      </c>
      <c r="L275" s="16">
        <v>49.2</v>
      </c>
      <c r="M275" s="3">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5"/>
      <c r="K276" s="34">
        <v>8.56</v>
      </c>
      <c r="L276" s="16">
        <v>41</v>
      </c>
      <c r="M276" s="3">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5"/>
      <c r="K277" s="34">
        <v>11.44</v>
      </c>
      <c r="L277" s="16">
        <v>59.7</v>
      </c>
      <c r="M277" s="3">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5"/>
      <c r="K278" s="34">
        <v>21.36</v>
      </c>
      <c r="L278" s="16">
        <v>52.3</v>
      </c>
      <c r="M278" s="3">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34">
        <v>20.239999999999998</v>
      </c>
      <c r="L279" s="16">
        <v>45.6</v>
      </c>
      <c r="M279" s="3">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34">
        <v>25.25</v>
      </c>
      <c r="L280" s="16">
        <v>48</v>
      </c>
      <c r="M280" s="3">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34">
        <v>23.87</v>
      </c>
      <c r="L281" s="16">
        <v>50.4</v>
      </c>
      <c r="M281" s="3">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34">
        <v>18.71</v>
      </c>
      <c r="L282" s="16">
        <v>39.6</v>
      </c>
      <c r="M282" s="3">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34">
        <v>19.64</v>
      </c>
      <c r="L283" s="16">
        <v>44.1</v>
      </c>
      <c r="M283" s="3">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34">
        <v>10.64</v>
      </c>
      <c r="L284" s="16">
        <v>45.7</v>
      </c>
      <c r="M284" s="3">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34">
        <v>16.21</v>
      </c>
      <c r="L285" s="16">
        <v>64.099999999999994</v>
      </c>
      <c r="M285" s="3">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34">
        <v>15.23</v>
      </c>
      <c r="L286" s="16">
        <v>39.4</v>
      </c>
      <c r="M286" s="3">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34">
        <v>9.42</v>
      </c>
      <c r="L287" s="16">
        <v>46</v>
      </c>
      <c r="M287" s="3">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34">
        <v>11.25</v>
      </c>
      <c r="L288" s="16">
        <v>48.7</v>
      </c>
      <c r="M288" s="3">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34">
        <v>7.32</v>
      </c>
      <c r="L289" s="16">
        <v>39.200000000000003</v>
      </c>
      <c r="M289" s="3">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3">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3">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3">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3">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3">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3">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3">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3">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3">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3">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3">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3">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3">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34">
        <v>21.64</v>
      </c>
      <c r="L303" s="16">
        <v>49</v>
      </c>
      <c r="M303" s="3">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34">
        <v>23.5</v>
      </c>
      <c r="L304" s="16">
        <v>48.8</v>
      </c>
      <c r="M304" s="3">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34">
        <v>24.32</v>
      </c>
      <c r="L305" s="16">
        <v>44.9</v>
      </c>
      <c r="M305" s="3">
        <v>14.898999999999999</v>
      </c>
      <c r="Q305" s="34">
        <v>21.25</v>
      </c>
      <c r="S305" s="34">
        <v>27.49</v>
      </c>
      <c r="T305" s="16">
        <v>27.4</v>
      </c>
      <c r="V305" s="1">
        <v>34.08</v>
      </c>
    </row>
    <row r="306" spans="1:22" x14ac:dyDescent="0.2">
      <c r="A306" s="14">
        <v>1999</v>
      </c>
      <c r="B306" s="14">
        <v>4</v>
      </c>
      <c r="C306" s="96">
        <f t="shared" si="8"/>
        <v>1999.25</v>
      </c>
      <c r="D306" s="1">
        <v>58</v>
      </c>
      <c r="F306" s="1">
        <f t="shared" si="9"/>
        <v>58</v>
      </c>
      <c r="K306" s="34">
        <v>18.600000000000001</v>
      </c>
      <c r="L306" s="16">
        <v>50.6</v>
      </c>
      <c r="M306" s="3">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34">
        <v>10.65</v>
      </c>
      <c r="L307" s="16">
        <v>41.8</v>
      </c>
      <c r="M307" s="3">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34">
        <v>8.3699999999999992</v>
      </c>
      <c r="L308" s="16">
        <v>46.9</v>
      </c>
      <c r="M308" s="3">
        <v>226.48</v>
      </c>
      <c r="Q308" s="34">
        <v>13.85</v>
      </c>
      <c r="S308" s="34">
        <v>28.94</v>
      </c>
      <c r="T308" s="16">
        <v>29.04</v>
      </c>
      <c r="V308" s="1">
        <v>33.9</v>
      </c>
    </row>
    <row r="309" spans="1:22" x14ac:dyDescent="0.2">
      <c r="A309" s="14">
        <v>1999</v>
      </c>
      <c r="B309" s="14">
        <v>7</v>
      </c>
      <c r="C309" s="96">
        <f t="shared" si="8"/>
        <v>1999.5</v>
      </c>
      <c r="D309" s="1">
        <v>527</v>
      </c>
      <c r="F309" s="1">
        <f t="shared" si="9"/>
        <v>527</v>
      </c>
      <c r="K309" s="34">
        <v>11.04</v>
      </c>
      <c r="L309" s="16">
        <v>43.9</v>
      </c>
      <c r="M309" s="3">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34">
        <v>8.69</v>
      </c>
      <c r="L310" s="16">
        <v>62</v>
      </c>
      <c r="M310" s="3">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34">
        <v>11.99</v>
      </c>
      <c r="L311" s="16">
        <v>58.4</v>
      </c>
      <c r="M311" s="3">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34">
        <v>10.45</v>
      </c>
      <c r="L312" s="16">
        <v>43.3</v>
      </c>
      <c r="M312" s="3">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34">
        <v>11.89</v>
      </c>
      <c r="L313" s="16">
        <v>51.4</v>
      </c>
      <c r="M313" s="3">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34">
        <v>17.62</v>
      </c>
      <c r="L314" s="16">
        <v>51.4</v>
      </c>
      <c r="M314" s="3">
        <v>8.4060000000000006</v>
      </c>
      <c r="Q314" s="34">
        <v>10.99</v>
      </c>
      <c r="T314" s="16">
        <v>26.37</v>
      </c>
      <c r="V314" s="1">
        <v>31.71</v>
      </c>
    </row>
    <row r="315" spans="1:22" x14ac:dyDescent="0.2">
      <c r="A315" s="14">
        <v>2000</v>
      </c>
      <c r="B315" s="14">
        <v>1</v>
      </c>
      <c r="C315" s="96">
        <f t="shared" si="8"/>
        <v>2000</v>
      </c>
      <c r="D315" s="1">
        <v>30</v>
      </c>
      <c r="F315" s="1">
        <f t="shared" si="9"/>
        <v>30</v>
      </c>
      <c r="K315" s="34">
        <v>23.17</v>
      </c>
      <c r="L315" s="16">
        <v>52.9</v>
      </c>
      <c r="M315" s="3">
        <v>28.305</v>
      </c>
      <c r="Q315" s="34">
        <v>19.55</v>
      </c>
      <c r="S315" s="34">
        <v>26.23</v>
      </c>
      <c r="T315" s="16">
        <v>26.24</v>
      </c>
      <c r="V315" s="1">
        <v>32.31</v>
      </c>
    </row>
    <row r="316" spans="1:22" x14ac:dyDescent="0.2">
      <c r="A316" s="14">
        <v>2000</v>
      </c>
      <c r="B316" s="14">
        <v>2</v>
      </c>
      <c r="C316" s="96">
        <f t="shared" si="8"/>
        <v>2000.0833333333333</v>
      </c>
      <c r="D316" s="1">
        <v>12</v>
      </c>
      <c r="F316" s="1">
        <f t="shared" si="9"/>
        <v>12</v>
      </c>
      <c r="K316" s="34">
        <v>25.94</v>
      </c>
      <c r="L316" s="16">
        <v>46.9</v>
      </c>
      <c r="M316" s="3">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34">
        <v>23.55</v>
      </c>
      <c r="L317" s="16">
        <v>49.2</v>
      </c>
      <c r="M317" s="3">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34">
        <v>22.46</v>
      </c>
      <c r="L318" s="16">
        <v>44.5</v>
      </c>
      <c r="M318" s="3">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34">
        <v>12.11</v>
      </c>
      <c r="L319" s="16">
        <v>37.4</v>
      </c>
      <c r="M319" s="3">
        <v>21.704999999999998</v>
      </c>
      <c r="Q319" s="34">
        <v>15.93</v>
      </c>
      <c r="S319" s="34">
        <v>28.5</v>
      </c>
      <c r="V319" s="1">
        <v>33.42</v>
      </c>
    </row>
    <row r="320" spans="1:22" x14ac:dyDescent="0.2">
      <c r="A320" s="14">
        <v>2000</v>
      </c>
      <c r="B320" s="14">
        <v>6</v>
      </c>
      <c r="C320" s="96">
        <f t="shared" si="8"/>
        <v>2000.4166666666667</v>
      </c>
      <c r="D320" s="1">
        <v>515</v>
      </c>
      <c r="F320" s="1">
        <f t="shared" si="9"/>
        <v>515</v>
      </c>
      <c r="K320" s="34">
        <v>9.2200000000000006</v>
      </c>
      <c r="L320" s="16">
        <v>39.1</v>
      </c>
      <c r="M320" s="3">
        <v>12.284000000000001</v>
      </c>
      <c r="Q320" s="34">
        <v>14.11</v>
      </c>
      <c r="S320" s="34">
        <v>28.63</v>
      </c>
      <c r="V320" s="1">
        <v>32.85</v>
      </c>
    </row>
    <row r="321" spans="1:22" x14ac:dyDescent="0.2">
      <c r="A321" s="14">
        <v>2000</v>
      </c>
      <c r="B321" s="14">
        <v>7</v>
      </c>
      <c r="C321" s="96">
        <f t="shared" si="8"/>
        <v>2000.5</v>
      </c>
      <c r="D321" s="1">
        <v>157</v>
      </c>
      <c r="F321" s="1">
        <f t="shared" si="9"/>
        <v>157</v>
      </c>
      <c r="K321" s="34">
        <v>12.93</v>
      </c>
      <c r="L321" s="16">
        <v>45.6</v>
      </c>
      <c r="M321" s="3">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34">
        <v>11.92</v>
      </c>
      <c r="L322" s="16">
        <v>61</v>
      </c>
      <c r="M322" s="3">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34">
        <v>8.75</v>
      </c>
      <c r="L323" s="16">
        <v>42</v>
      </c>
      <c r="M323" s="3">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34">
        <v>10.56</v>
      </c>
      <c r="L324" s="16">
        <v>47.3</v>
      </c>
      <c r="M324" s="3">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34">
        <v>11.58</v>
      </c>
      <c r="L325" s="16">
        <v>55.9</v>
      </c>
      <c r="M325" s="3">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34">
        <v>16.82</v>
      </c>
      <c r="L326" s="16">
        <v>51.3</v>
      </c>
      <c r="M326" s="3">
        <v>359.072</v>
      </c>
      <c r="Q326" s="34">
        <v>13.85</v>
      </c>
      <c r="S326" s="34">
        <v>26.74</v>
      </c>
      <c r="T326" s="16">
        <v>27.76</v>
      </c>
      <c r="V326" s="1">
        <v>33.19</v>
      </c>
    </row>
    <row r="327" spans="1:22" x14ac:dyDescent="0.2">
      <c r="A327" s="14">
        <v>2001</v>
      </c>
      <c r="B327" s="14">
        <v>1</v>
      </c>
      <c r="C327" s="96">
        <f t="shared" si="10"/>
        <v>2001</v>
      </c>
      <c r="D327" s="1">
        <v>98</v>
      </c>
      <c r="F327" s="1">
        <f t="shared" si="11"/>
        <v>98</v>
      </c>
      <c r="K327" s="34">
        <v>22.7</v>
      </c>
      <c r="L327" s="16">
        <v>49.8</v>
      </c>
      <c r="M327" s="3">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34">
        <v>26.78</v>
      </c>
      <c r="L328" s="16">
        <v>51.2</v>
      </c>
      <c r="M328" s="3">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34">
        <v>19.78</v>
      </c>
      <c r="L329" s="16">
        <v>44</v>
      </c>
      <c r="M329" s="3">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34">
        <v>24.79</v>
      </c>
      <c r="L330" s="16">
        <v>44.8</v>
      </c>
      <c r="M330" s="3">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34">
        <v>11.81</v>
      </c>
      <c r="L331" s="16">
        <v>51.3</v>
      </c>
      <c r="M331" s="3">
        <v>339.20600000000002</v>
      </c>
      <c r="Q331" s="34">
        <v>18.39</v>
      </c>
      <c r="T331" s="16">
        <v>28.89</v>
      </c>
      <c r="V331" s="1">
        <v>33.24</v>
      </c>
    </row>
    <row r="332" spans="1:22" x14ac:dyDescent="0.2">
      <c r="A332" s="14">
        <v>2001</v>
      </c>
      <c r="B332" s="14">
        <v>6</v>
      </c>
      <c r="C332" s="96">
        <f t="shared" si="10"/>
        <v>2001.4166666666667</v>
      </c>
      <c r="D332" s="1">
        <v>102</v>
      </c>
      <c r="F332" s="1">
        <f t="shared" si="11"/>
        <v>102</v>
      </c>
      <c r="K332" s="34">
        <v>15.34</v>
      </c>
      <c r="L332" s="16">
        <v>40.1</v>
      </c>
      <c r="M332" s="3">
        <v>31.390999999999998</v>
      </c>
      <c r="Q332" s="34">
        <v>17.72</v>
      </c>
      <c r="T332" s="16">
        <v>28.91</v>
      </c>
      <c r="V332" s="1">
        <v>34.43</v>
      </c>
    </row>
    <row r="333" spans="1:22" x14ac:dyDescent="0.2">
      <c r="A333" s="14">
        <v>2001</v>
      </c>
      <c r="B333" s="14">
        <v>7</v>
      </c>
      <c r="C333" s="96">
        <f t="shared" si="10"/>
        <v>2001.5</v>
      </c>
      <c r="D333" s="1">
        <v>208</v>
      </c>
      <c r="F333" s="1">
        <f t="shared" si="11"/>
        <v>208</v>
      </c>
      <c r="K333" s="34">
        <v>12.12</v>
      </c>
      <c r="L333" s="16">
        <v>37</v>
      </c>
      <c r="M333" s="3">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34">
        <v>12.16</v>
      </c>
      <c r="L334" s="16">
        <v>44.1</v>
      </c>
      <c r="M334" s="3">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34">
        <v>8.77</v>
      </c>
      <c r="L335" s="16">
        <v>38.299999999999997</v>
      </c>
      <c r="M335" s="3">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34">
        <v>10.67</v>
      </c>
      <c r="L336" s="16">
        <v>39.4</v>
      </c>
      <c r="M336" s="3">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34">
        <v>12.12</v>
      </c>
      <c r="L337" s="16">
        <v>60.6</v>
      </c>
      <c r="M337" s="3">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34">
        <v>12.75</v>
      </c>
      <c r="L338" s="16">
        <v>52.2</v>
      </c>
      <c r="M338" s="3">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34">
        <v>22.27</v>
      </c>
      <c r="L339" s="16">
        <v>50.2</v>
      </c>
      <c r="M339" s="3">
        <v>18.648</v>
      </c>
      <c r="Q339" s="34">
        <v>18.48</v>
      </c>
      <c r="S339" s="34">
        <v>27.83</v>
      </c>
      <c r="T339" s="16">
        <v>27.79</v>
      </c>
      <c r="V339" s="1">
        <v>32.5</v>
      </c>
    </row>
    <row r="340" spans="1:22" x14ac:dyDescent="0.2">
      <c r="A340" s="14">
        <v>2002</v>
      </c>
      <c r="B340" s="14">
        <v>2</v>
      </c>
      <c r="C340" s="96">
        <f t="shared" si="10"/>
        <v>2002.0833333333333</v>
      </c>
      <c r="D340" s="1">
        <v>8</v>
      </c>
      <c r="F340" s="1">
        <f t="shared" si="11"/>
        <v>8</v>
      </c>
      <c r="K340" s="34">
        <v>25.52</v>
      </c>
      <c r="L340" s="16">
        <v>45.9</v>
      </c>
      <c r="M340" s="3">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34">
        <v>25.51</v>
      </c>
      <c r="L341" s="16">
        <v>46.9</v>
      </c>
      <c r="M341" s="3">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83.76</v>
      </c>
      <c r="H342" s="16">
        <v>27.94</v>
      </c>
      <c r="I342" s="22">
        <v>26.32</v>
      </c>
      <c r="J342" s="22">
        <v>28.83</v>
      </c>
      <c r="K342" s="34">
        <v>24.66</v>
      </c>
      <c r="L342" s="16">
        <v>47.1</v>
      </c>
      <c r="M342" s="3">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84</v>
      </c>
      <c r="H343" s="16">
        <v>28.07</v>
      </c>
      <c r="I343" s="22">
        <v>26.21</v>
      </c>
      <c r="J343" s="22">
        <v>30.52</v>
      </c>
      <c r="K343" s="34">
        <v>18.78</v>
      </c>
      <c r="L343" s="16">
        <v>44.5</v>
      </c>
      <c r="M343" s="3">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85.43</v>
      </c>
      <c r="H344" s="16">
        <v>28</v>
      </c>
      <c r="I344" s="22">
        <v>25.83</v>
      </c>
      <c r="J344" s="22">
        <v>30.66</v>
      </c>
      <c r="K344" s="34">
        <v>10.34</v>
      </c>
      <c r="L344" s="16">
        <v>44.1</v>
      </c>
      <c r="M344" s="3">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87.2</v>
      </c>
      <c r="H345" s="16">
        <v>27.71</v>
      </c>
      <c r="I345" s="22">
        <v>25.7</v>
      </c>
      <c r="J345" s="22">
        <v>29.9</v>
      </c>
      <c r="K345" s="34">
        <v>12.36</v>
      </c>
      <c r="L345" s="16">
        <v>52.2</v>
      </c>
      <c r="M345" s="3">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88.15</v>
      </c>
      <c r="H346" s="16">
        <v>27.56</v>
      </c>
      <c r="I346" s="22">
        <v>25.55</v>
      </c>
      <c r="J346" s="22">
        <v>29.96</v>
      </c>
      <c r="K346" s="34">
        <v>12.92</v>
      </c>
      <c r="L346" s="16">
        <v>46.3</v>
      </c>
      <c r="M346" s="3">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88.96</v>
      </c>
      <c r="H347" s="16">
        <v>27.35</v>
      </c>
      <c r="I347" s="22">
        <v>24.72</v>
      </c>
      <c r="J347" s="22">
        <v>30.9</v>
      </c>
      <c r="K347" s="34">
        <v>8.5399999999999991</v>
      </c>
      <c r="L347" s="16">
        <v>47.5</v>
      </c>
      <c r="M347" s="3">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89.43</v>
      </c>
      <c r="H348" s="16">
        <v>26.95</v>
      </c>
      <c r="I348" s="22">
        <v>24.55</v>
      </c>
      <c r="J348" s="22">
        <v>30.14</v>
      </c>
      <c r="K348" s="34">
        <v>8.6199999999999992</v>
      </c>
      <c r="L348" s="16">
        <v>42.6</v>
      </c>
      <c r="M348" s="3">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89.16</v>
      </c>
      <c r="H349" s="16">
        <v>26.93</v>
      </c>
      <c r="I349" s="22">
        <v>24.43</v>
      </c>
      <c r="J349" s="22">
        <v>29.97</v>
      </c>
      <c r="K349" s="34">
        <v>14.67</v>
      </c>
      <c r="L349" s="16">
        <v>58.5</v>
      </c>
      <c r="M349" s="3">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81.47</v>
      </c>
      <c r="H350" s="16">
        <v>27.94</v>
      </c>
      <c r="I350" s="22">
        <v>26.26</v>
      </c>
      <c r="J350" s="22">
        <v>29.33</v>
      </c>
      <c r="K350" s="34">
        <v>19.829999999999998</v>
      </c>
      <c r="L350" s="16">
        <v>45.5</v>
      </c>
      <c r="M350" s="3">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79.44</v>
      </c>
      <c r="H351" s="16">
        <v>27.55</v>
      </c>
      <c r="I351" s="22">
        <v>26.6</v>
      </c>
      <c r="J351" s="22">
        <v>28.49</v>
      </c>
      <c r="K351" s="34">
        <v>24.48</v>
      </c>
      <c r="L351" s="16">
        <v>46.8</v>
      </c>
      <c r="M351" s="3">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80.17</v>
      </c>
      <c r="H352" s="16">
        <v>27.58</v>
      </c>
      <c r="I352" s="22">
        <v>26.53</v>
      </c>
      <c r="J352" s="22">
        <v>28.63</v>
      </c>
      <c r="K352" s="34">
        <v>22.45</v>
      </c>
      <c r="L352" s="16">
        <v>40</v>
      </c>
      <c r="M352" s="3">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79.27</v>
      </c>
      <c r="H353" s="16">
        <v>27.84</v>
      </c>
      <c r="I353" s="22">
        <v>26.24</v>
      </c>
      <c r="J353" s="22">
        <v>29.73</v>
      </c>
      <c r="K353" s="34">
        <v>20.55</v>
      </c>
      <c r="L353" s="16">
        <v>43.8</v>
      </c>
      <c r="M353" s="3">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81.69</v>
      </c>
      <c r="H354" s="16">
        <v>28.19</v>
      </c>
      <c r="I354" s="22">
        <v>26.24</v>
      </c>
      <c r="J354" s="22">
        <v>30.33</v>
      </c>
      <c r="K354" s="34">
        <v>16.82</v>
      </c>
      <c r="L354" s="16">
        <v>48.6</v>
      </c>
      <c r="M354" s="3">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88.83</v>
      </c>
      <c r="H355" s="16">
        <v>27.63</v>
      </c>
      <c r="I355" s="22">
        <v>25.53</v>
      </c>
      <c r="J355" s="22">
        <v>30.37</v>
      </c>
      <c r="K355" s="34">
        <v>10.93</v>
      </c>
      <c r="L355" s="16">
        <v>35.700000000000003</v>
      </c>
      <c r="M355" s="3">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87.32</v>
      </c>
      <c r="H356" s="16">
        <v>27.52</v>
      </c>
      <c r="I356" s="22">
        <v>24.27</v>
      </c>
      <c r="J356" s="22">
        <v>30.9</v>
      </c>
      <c r="K356" s="34">
        <v>9</v>
      </c>
      <c r="L356" s="16">
        <v>44.2</v>
      </c>
      <c r="M356" s="3">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88.4</v>
      </c>
      <c r="H357" s="16">
        <v>27.47</v>
      </c>
      <c r="I357" s="22">
        <v>25.26</v>
      </c>
      <c r="J357" s="22">
        <v>29.87</v>
      </c>
      <c r="K357" s="34">
        <v>10.82</v>
      </c>
      <c r="L357" s="16">
        <v>44.6</v>
      </c>
      <c r="M357" s="3">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88.53</v>
      </c>
      <c r="H358" s="16">
        <v>27.02</v>
      </c>
      <c r="I358" s="22">
        <v>24.28</v>
      </c>
      <c r="J358" s="22">
        <v>29.67</v>
      </c>
      <c r="K358" s="34">
        <v>10.3</v>
      </c>
      <c r="L358" s="16">
        <v>46.3</v>
      </c>
      <c r="M358" s="3">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I359" s="22"/>
      <c r="J359" s="22"/>
      <c r="K359" s="34">
        <v>8.0299999999999994</v>
      </c>
      <c r="L359" s="16">
        <v>43.7</v>
      </c>
      <c r="M359" s="3">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I360" s="22"/>
      <c r="J360" s="22"/>
      <c r="K360" s="34">
        <v>7.43</v>
      </c>
      <c r="L360" s="16">
        <v>37.9</v>
      </c>
      <c r="M360" s="3">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I361" s="22"/>
      <c r="J361" s="22"/>
      <c r="K361" s="34">
        <v>8.0500000000000007</v>
      </c>
      <c r="L361" s="16">
        <v>46.3</v>
      </c>
      <c r="M361" s="3">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I362" s="22"/>
      <c r="J362" s="22"/>
      <c r="K362" s="34">
        <v>16.829999999999998</v>
      </c>
      <c r="L362" s="16">
        <v>51.3</v>
      </c>
      <c r="M362" s="3">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I363" s="22"/>
      <c r="J363" s="22"/>
      <c r="K363" s="34">
        <v>23.45</v>
      </c>
      <c r="L363" s="16">
        <v>52</v>
      </c>
      <c r="M363" s="3">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3">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I365" s="22"/>
      <c r="J365" s="22"/>
      <c r="K365" s="34">
        <v>27.19</v>
      </c>
      <c r="L365" s="16">
        <v>47.1</v>
      </c>
      <c r="M365" s="3">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I366" s="22"/>
      <c r="J366" s="22"/>
      <c r="K366" s="34">
        <v>20.079999999999998</v>
      </c>
      <c r="L366" s="16">
        <v>46.6</v>
      </c>
      <c r="M366" s="3">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I367" s="22"/>
      <c r="J367" s="22"/>
      <c r="K367" s="34">
        <v>13.4</v>
      </c>
      <c r="L367" s="16">
        <v>46.5</v>
      </c>
      <c r="M367" s="3">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I368" s="22"/>
      <c r="J368" s="22"/>
      <c r="K368" s="34">
        <v>11.46</v>
      </c>
      <c r="L368" s="16">
        <v>69.400000000000006</v>
      </c>
      <c r="M368" s="3">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I369" s="22"/>
      <c r="J369" s="22"/>
      <c r="K369" s="34">
        <v>9.16</v>
      </c>
      <c r="L369" s="16">
        <v>46.4</v>
      </c>
      <c r="M369" s="3">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I370" s="22"/>
      <c r="J370" s="22"/>
      <c r="K370" s="34">
        <v>9.64</v>
      </c>
      <c r="L370" s="16">
        <v>56.3</v>
      </c>
      <c r="M370" s="3">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I371" s="22"/>
      <c r="J371" s="22"/>
      <c r="K371" s="34">
        <v>7.44</v>
      </c>
      <c r="L371" s="16">
        <v>44.7</v>
      </c>
      <c r="M371" s="3">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I372" s="22"/>
      <c r="J372" s="22"/>
      <c r="K372" s="34">
        <v>8.31</v>
      </c>
      <c r="L372" s="16">
        <v>44.6</v>
      </c>
      <c r="M372" s="3">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88.55</v>
      </c>
      <c r="H373" s="16">
        <v>26.84</v>
      </c>
      <c r="I373" s="22">
        <v>24.89</v>
      </c>
      <c r="J373" s="22">
        <v>28.73</v>
      </c>
      <c r="K373" s="34">
        <v>11.57</v>
      </c>
      <c r="L373" s="16">
        <v>44.8</v>
      </c>
      <c r="M373" s="3">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83.9</v>
      </c>
      <c r="H374" s="16">
        <v>27.63</v>
      </c>
      <c r="I374" s="22">
        <v>26.06</v>
      </c>
      <c r="J374" s="22">
        <v>28.85</v>
      </c>
      <c r="K374" s="34">
        <v>21.09</v>
      </c>
      <c r="L374" s="16">
        <v>53.7</v>
      </c>
      <c r="M374" s="3">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84.96</v>
      </c>
      <c r="H375" s="16">
        <v>27.16</v>
      </c>
      <c r="I375" s="22">
        <v>25.95</v>
      </c>
      <c r="J375" s="22">
        <v>28.19</v>
      </c>
      <c r="K375" s="34">
        <v>25.41</v>
      </c>
      <c r="L375" s="16">
        <v>53.6</v>
      </c>
      <c r="M375" s="3">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82.5</v>
      </c>
      <c r="H376" s="16">
        <v>26.85</v>
      </c>
      <c r="I376" s="22">
        <v>25.75</v>
      </c>
      <c r="J376" s="22">
        <v>27.73</v>
      </c>
      <c r="K376" s="34">
        <v>25.13</v>
      </c>
      <c r="L376" s="16">
        <v>47.2</v>
      </c>
      <c r="M376" s="3">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86.93</v>
      </c>
      <c r="H377" s="16">
        <v>27.57</v>
      </c>
      <c r="I377" s="22">
        <v>26.13</v>
      </c>
      <c r="J377" s="22">
        <v>28.95</v>
      </c>
      <c r="K377" s="34">
        <v>17.190000000000001</v>
      </c>
      <c r="L377" s="16">
        <v>40.799999999999997</v>
      </c>
      <c r="M377" s="3">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87.78</v>
      </c>
      <c r="H378" s="16">
        <v>27.93</v>
      </c>
      <c r="I378" s="22">
        <v>26.21</v>
      </c>
      <c r="J378" s="22">
        <v>29.25</v>
      </c>
      <c r="K378" s="34">
        <v>17.37</v>
      </c>
      <c r="L378" s="16">
        <v>46.3</v>
      </c>
      <c r="M378" s="3">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91.13</v>
      </c>
      <c r="H379" s="16">
        <v>27.21</v>
      </c>
      <c r="I379" s="22">
        <v>25.08</v>
      </c>
      <c r="J379" s="22">
        <v>29.96</v>
      </c>
      <c r="K379" s="34">
        <v>9.6</v>
      </c>
      <c r="L379" s="16">
        <v>38.9</v>
      </c>
      <c r="M379" s="3">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89.2</v>
      </c>
      <c r="H380" s="16">
        <v>27.55</v>
      </c>
      <c r="I380" s="22">
        <v>25.08</v>
      </c>
      <c r="J380" s="22">
        <v>31.53</v>
      </c>
      <c r="K380" s="34">
        <v>8.73</v>
      </c>
      <c r="L380" s="16">
        <v>42.9</v>
      </c>
      <c r="M380" s="3">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88.26</v>
      </c>
      <c r="H381" s="16">
        <v>27.9</v>
      </c>
      <c r="I381" s="22">
        <v>25.25</v>
      </c>
      <c r="J381" s="22">
        <v>30.75</v>
      </c>
      <c r="K381" s="34">
        <v>10.65</v>
      </c>
      <c r="L381" s="16">
        <v>41.8</v>
      </c>
      <c r="M381" s="3">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90.91</v>
      </c>
      <c r="H382" s="16">
        <v>27.14</v>
      </c>
      <c r="I382" s="22">
        <v>24.83</v>
      </c>
      <c r="J382" s="22">
        <v>29.85</v>
      </c>
      <c r="K382" s="34">
        <v>9.51</v>
      </c>
      <c r="L382" s="16">
        <v>58.6</v>
      </c>
      <c r="M382" s="3">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91.45</v>
      </c>
      <c r="H383" s="16">
        <v>26.66</v>
      </c>
      <c r="I383" s="22">
        <v>24.39</v>
      </c>
      <c r="J383" s="22">
        <v>30</v>
      </c>
      <c r="K383" s="34">
        <v>8.8800000000000008</v>
      </c>
      <c r="L383" s="16">
        <v>56.2</v>
      </c>
      <c r="M383" s="3">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87.57</v>
      </c>
      <c r="H384" s="16">
        <v>26.78</v>
      </c>
      <c r="I384" s="22">
        <v>24.32</v>
      </c>
      <c r="J384" s="22">
        <v>31.07</v>
      </c>
      <c r="K384" s="34">
        <v>10.44</v>
      </c>
      <c r="L384" s="16">
        <v>43.5</v>
      </c>
      <c r="M384" s="3">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90.8</v>
      </c>
      <c r="H385" s="16">
        <v>26.28</v>
      </c>
      <c r="I385" s="22">
        <v>24.19</v>
      </c>
      <c r="J385" s="22">
        <v>28.96</v>
      </c>
      <c r="K385" s="34">
        <v>10.17</v>
      </c>
      <c r="L385" s="16">
        <v>41.2</v>
      </c>
      <c r="M385" s="3">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87.13</v>
      </c>
      <c r="H386" s="16">
        <v>27.1</v>
      </c>
      <c r="I386" s="22">
        <v>24.89</v>
      </c>
      <c r="J386" s="22">
        <v>28.75</v>
      </c>
      <c r="K386" s="34">
        <v>15.54</v>
      </c>
      <c r="L386" s="16">
        <v>36.700000000000003</v>
      </c>
      <c r="M386" s="3">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87.18</v>
      </c>
      <c r="H387" s="16">
        <v>27.16</v>
      </c>
      <c r="I387" s="22">
        <v>25.87</v>
      </c>
      <c r="J387" s="22">
        <v>28.25</v>
      </c>
      <c r="K387" s="34">
        <v>22.63</v>
      </c>
      <c r="L387" s="16">
        <v>56.3</v>
      </c>
      <c r="M387" s="3">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451" si="13">MAX(D388,E388)</f>
        <v>40.57</v>
      </c>
      <c r="G388" s="34">
        <v>84.57</v>
      </c>
      <c r="H388" s="16">
        <v>26.93</v>
      </c>
      <c r="I388" s="22">
        <v>25.85</v>
      </c>
      <c r="J388" s="22">
        <v>27.83</v>
      </c>
      <c r="K388" s="34">
        <v>25.32</v>
      </c>
      <c r="L388" s="16">
        <v>55.7</v>
      </c>
      <c r="M388" s="3">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86.12</v>
      </c>
      <c r="H389" s="16">
        <v>27.07</v>
      </c>
      <c r="I389" s="22">
        <v>26.29</v>
      </c>
      <c r="J389" s="22">
        <v>27.77</v>
      </c>
      <c r="K389" s="34">
        <v>26.09</v>
      </c>
      <c r="L389" s="16">
        <v>49.3</v>
      </c>
      <c r="M389" s="3">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87.27</v>
      </c>
      <c r="H390" s="16">
        <v>27.08</v>
      </c>
      <c r="I390" s="22">
        <v>25.42</v>
      </c>
      <c r="J390" s="22">
        <v>28.34</v>
      </c>
      <c r="K390" s="34">
        <v>17.920000000000002</v>
      </c>
      <c r="L390" s="16">
        <v>42.6</v>
      </c>
      <c r="M390" s="3">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90.92</v>
      </c>
      <c r="H391" s="16">
        <v>27.02</v>
      </c>
      <c r="I391" s="22">
        <v>25.06</v>
      </c>
      <c r="J391" s="22">
        <v>29.46</v>
      </c>
      <c r="K391" s="34">
        <v>12.01</v>
      </c>
      <c r="L391" s="16">
        <v>36.700000000000003</v>
      </c>
      <c r="M391" s="3">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89.6</v>
      </c>
      <c r="H392" s="16">
        <v>27.34</v>
      </c>
      <c r="I392" s="22">
        <v>25.21</v>
      </c>
      <c r="J392" s="22">
        <v>30.09</v>
      </c>
      <c r="K392" s="34">
        <v>11.59</v>
      </c>
      <c r="L392" s="16">
        <v>51.5</v>
      </c>
      <c r="M392" s="3">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91.88</v>
      </c>
      <c r="H393" s="16">
        <v>27.07</v>
      </c>
      <c r="I393" s="22">
        <v>24.84</v>
      </c>
      <c r="J393" s="22">
        <v>29.4</v>
      </c>
      <c r="K393" s="34">
        <v>10.75</v>
      </c>
      <c r="L393" s="16">
        <v>45.9</v>
      </c>
      <c r="M393" s="3">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90.92</v>
      </c>
      <c r="H394" s="16">
        <v>27.22</v>
      </c>
      <c r="I394" s="22">
        <v>24.95</v>
      </c>
      <c r="J394" s="22">
        <v>29.48</v>
      </c>
      <c r="K394" s="34">
        <v>12.09</v>
      </c>
      <c r="L394" s="16">
        <v>46.8</v>
      </c>
      <c r="M394" s="3">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91.7</v>
      </c>
      <c r="H395" s="16">
        <v>26.81</v>
      </c>
      <c r="I395" s="22">
        <v>24.48</v>
      </c>
      <c r="J395" s="22">
        <v>29.36</v>
      </c>
      <c r="K395" s="34">
        <v>9.17</v>
      </c>
      <c r="L395" s="16">
        <v>57.5</v>
      </c>
      <c r="M395" s="3">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90.41</v>
      </c>
      <c r="H396" s="16">
        <v>26.57</v>
      </c>
      <c r="I396" s="22">
        <v>24.27</v>
      </c>
      <c r="J396" s="22">
        <v>29.8</v>
      </c>
      <c r="K396" s="34">
        <v>9.43</v>
      </c>
      <c r="L396" s="16">
        <v>51.4</v>
      </c>
      <c r="M396" s="3">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91.79</v>
      </c>
      <c r="H397" s="16">
        <v>26.16</v>
      </c>
      <c r="I397" s="22">
        <v>23.94</v>
      </c>
      <c r="J397" s="22">
        <v>28.89</v>
      </c>
      <c r="K397" s="34">
        <v>11.79</v>
      </c>
      <c r="L397" s="16">
        <v>61.5</v>
      </c>
      <c r="M397" s="3">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89.62</v>
      </c>
      <c r="H398" s="16">
        <v>27.08</v>
      </c>
      <c r="I398" s="22">
        <v>25.3</v>
      </c>
      <c r="J398" s="22">
        <v>28.75</v>
      </c>
      <c r="K398" s="34">
        <v>15.79</v>
      </c>
      <c r="L398" s="16">
        <v>53.4</v>
      </c>
      <c r="M398" s="3">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f t="shared" si="13"/>
        <v>11.4</v>
      </c>
      <c r="G399" s="34">
        <v>84.35</v>
      </c>
      <c r="H399" s="16">
        <v>27.27</v>
      </c>
      <c r="I399" s="22">
        <v>26.52</v>
      </c>
      <c r="J399" s="22">
        <v>28.02</v>
      </c>
      <c r="K399" s="34">
        <v>28.17</v>
      </c>
      <c r="M399" s="3">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f t="shared" si="13"/>
        <v>13.67</v>
      </c>
      <c r="G400" s="34">
        <v>83.29</v>
      </c>
      <c r="H400" s="16">
        <v>26.89</v>
      </c>
      <c r="I400" s="22">
        <v>25.99</v>
      </c>
      <c r="J400" s="22">
        <v>27.77</v>
      </c>
      <c r="K400" s="34">
        <v>23.04</v>
      </c>
      <c r="M400" s="3">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f t="shared" si="13"/>
        <v>41.89</v>
      </c>
      <c r="G401" s="34">
        <v>84.04</v>
      </c>
      <c r="H401" s="16">
        <v>27.05</v>
      </c>
      <c r="I401" s="22">
        <v>26.2</v>
      </c>
      <c r="J401" s="22">
        <v>27.78</v>
      </c>
      <c r="K401" s="34">
        <v>23.74</v>
      </c>
      <c r="M401" s="3">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3">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f t="shared" si="13"/>
        <v>113.88</v>
      </c>
      <c r="G403" s="34">
        <v>90.89</v>
      </c>
      <c r="H403" s="16">
        <v>26.4</v>
      </c>
      <c r="I403" s="22">
        <v>24.23</v>
      </c>
      <c r="J403" s="22">
        <v>30.11</v>
      </c>
      <c r="K403" s="34">
        <v>9.1300000000000008</v>
      </c>
      <c r="M403" s="3">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f t="shared" si="13"/>
        <v>324.85000000000002</v>
      </c>
      <c r="G404" s="34">
        <v>90.55</v>
      </c>
      <c r="H404" s="16">
        <v>26.87</v>
      </c>
      <c r="I404" s="22">
        <v>24.53</v>
      </c>
      <c r="J404" s="22">
        <v>29.58</v>
      </c>
      <c r="K404" s="34">
        <v>9.57</v>
      </c>
      <c r="M404" s="3">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f t="shared" si="13"/>
        <v>336.25</v>
      </c>
      <c r="G405" s="34">
        <v>91.45</v>
      </c>
      <c r="H405" s="16">
        <v>26.61</v>
      </c>
      <c r="I405" s="22">
        <v>24.61</v>
      </c>
      <c r="J405" s="22">
        <v>28.97</v>
      </c>
      <c r="K405" s="34">
        <v>9.61</v>
      </c>
      <c r="M405" s="3">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f t="shared" si="13"/>
        <v>283.45999999999998</v>
      </c>
      <c r="G406" s="34">
        <v>90.9</v>
      </c>
      <c r="H406" s="16">
        <v>26.23</v>
      </c>
      <c r="I406" s="22">
        <v>23.99</v>
      </c>
      <c r="J406" s="22">
        <v>29.32</v>
      </c>
      <c r="K406" s="34">
        <v>8.09</v>
      </c>
      <c r="M406" s="3">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f t="shared" si="13"/>
        <v>309.08999999999997</v>
      </c>
      <c r="G407" s="34">
        <v>90.44</v>
      </c>
      <c r="H407" s="16">
        <v>26.44</v>
      </c>
      <c r="I407" s="22">
        <v>23.9</v>
      </c>
      <c r="J407" s="22">
        <v>29.71</v>
      </c>
      <c r="K407" s="34">
        <v>8.57</v>
      </c>
      <c r="M407" s="3">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f t="shared" si="13"/>
        <v>574.57000000000005</v>
      </c>
      <c r="G408" s="34">
        <v>89.8</v>
      </c>
      <c r="H408" s="16">
        <v>25.99</v>
      </c>
      <c r="I408" s="22">
        <v>23.71</v>
      </c>
      <c r="J408" s="22">
        <v>29.79</v>
      </c>
      <c r="K408" s="34">
        <v>9.86</v>
      </c>
      <c r="M408" s="3">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f t="shared" si="13"/>
        <v>780.57</v>
      </c>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f t="shared" si="13"/>
        <v>365.25</v>
      </c>
      <c r="G410" s="34">
        <v>88.95</v>
      </c>
      <c r="H410" s="16">
        <v>26.71</v>
      </c>
      <c r="I410" s="22">
        <v>24.51</v>
      </c>
      <c r="J410" s="22">
        <v>28.46</v>
      </c>
      <c r="K410" s="34">
        <v>16.79</v>
      </c>
      <c r="M410" s="3">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f t="shared" si="13"/>
        <v>5.31</v>
      </c>
      <c r="G411" s="34">
        <v>82.94</v>
      </c>
      <c r="H411" s="16">
        <v>27.09</v>
      </c>
      <c r="I411" s="22">
        <v>26.06</v>
      </c>
      <c r="J411" s="22">
        <v>27.92</v>
      </c>
      <c r="K411" s="34">
        <v>25.44</v>
      </c>
      <c r="M411" s="3">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f t="shared" si="13"/>
        <v>33.700000000000003</v>
      </c>
      <c r="G412" s="34">
        <v>82.59</v>
      </c>
      <c r="H412" s="16">
        <v>27.32</v>
      </c>
      <c r="I412" s="22">
        <v>25.98</v>
      </c>
      <c r="J412" s="22">
        <v>28.3</v>
      </c>
      <c r="K412" s="34">
        <v>21.99</v>
      </c>
      <c r="M412" s="3">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f t="shared" si="13"/>
        <v>1.77</v>
      </c>
      <c r="G413" s="34">
        <v>79.13</v>
      </c>
      <c r="H413" s="16">
        <v>27.79</v>
      </c>
      <c r="I413" s="22">
        <v>26.58</v>
      </c>
      <c r="J413" s="22">
        <v>28.92</v>
      </c>
      <c r="K413" s="34">
        <v>22.59</v>
      </c>
      <c r="M413" s="3">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f t="shared" si="13"/>
        <v>145.49</v>
      </c>
      <c r="G414" s="34">
        <v>78.59</v>
      </c>
      <c r="H414" s="16">
        <v>27.75</v>
      </c>
      <c r="I414" s="22">
        <v>26.45</v>
      </c>
      <c r="J414" s="22">
        <v>28.81</v>
      </c>
      <c r="K414" s="34">
        <v>19.55</v>
      </c>
      <c r="M414" s="3">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f t="shared" si="13"/>
        <v>283.58999999999997</v>
      </c>
      <c r="G415" s="34">
        <v>81.040000000000006</v>
      </c>
      <c r="H415" s="16">
        <v>26.15</v>
      </c>
      <c r="I415" s="22">
        <v>23.76</v>
      </c>
      <c r="J415" s="22">
        <v>29.51</v>
      </c>
      <c r="K415" s="34">
        <v>13.38</v>
      </c>
      <c r="M415" s="3">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f t="shared" si="13"/>
        <v>266.77</v>
      </c>
      <c r="G416" s="34">
        <v>88.04</v>
      </c>
      <c r="H416" s="16">
        <v>27.14</v>
      </c>
      <c r="I416" s="22">
        <v>24.93</v>
      </c>
      <c r="J416" s="22">
        <v>29.55</v>
      </c>
      <c r="K416" s="34">
        <v>9.31</v>
      </c>
      <c r="M416" s="3">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f t="shared" si="13"/>
        <v>352.1</v>
      </c>
      <c r="G417" s="34">
        <v>90.6</v>
      </c>
      <c r="H417" s="16">
        <v>26.45</v>
      </c>
      <c r="I417" s="22">
        <v>24.34</v>
      </c>
      <c r="J417" s="22">
        <v>29.4</v>
      </c>
      <c r="K417" s="34">
        <v>8.6199999999999992</v>
      </c>
      <c r="M417" s="3">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f t="shared" si="13"/>
        <v>331.99</v>
      </c>
      <c r="G418" s="34">
        <v>89.14</v>
      </c>
      <c r="H418" s="16">
        <v>26.52</v>
      </c>
      <c r="I418" s="22">
        <v>24.09</v>
      </c>
      <c r="J418" s="22">
        <v>29.77</v>
      </c>
      <c r="K418" s="34">
        <v>8.61</v>
      </c>
      <c r="M418" s="3">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f t="shared" si="13"/>
        <v>158.31</v>
      </c>
      <c r="G419" s="34">
        <v>86.48</v>
      </c>
      <c r="H419" s="16">
        <v>27.07</v>
      </c>
      <c r="I419" s="22">
        <v>24.43</v>
      </c>
      <c r="J419" s="22">
        <v>30.67</v>
      </c>
      <c r="K419" s="34">
        <v>9.17</v>
      </c>
      <c r="M419" s="3">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f t="shared" si="13"/>
        <v>258.66000000000003</v>
      </c>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f t="shared" si="13"/>
        <v>780.75</v>
      </c>
      <c r="G421" s="34">
        <v>91.45</v>
      </c>
      <c r="H421" s="16">
        <v>24.4</v>
      </c>
      <c r="I421" s="22">
        <v>22.13</v>
      </c>
      <c r="J421" s="22">
        <v>27.3</v>
      </c>
      <c r="K421" s="34">
        <v>9.02</v>
      </c>
      <c r="M421" s="3">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f t="shared" si="13"/>
        <v>179.17</v>
      </c>
      <c r="G422" s="34">
        <v>83.91</v>
      </c>
      <c r="H422" s="16">
        <v>25.46</v>
      </c>
      <c r="I422" s="22">
        <v>23.39</v>
      </c>
      <c r="J422" s="22">
        <v>27.3</v>
      </c>
      <c r="K422" s="34">
        <v>19.82</v>
      </c>
      <c r="M422" s="3">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f t="shared" si="13"/>
        <v>16.920000000000002</v>
      </c>
      <c r="G423" s="34">
        <v>82.11</v>
      </c>
      <c r="H423" s="16">
        <v>25.23</v>
      </c>
      <c r="I423" s="22">
        <v>23.96</v>
      </c>
      <c r="J423" s="22">
        <v>26.27</v>
      </c>
      <c r="K423" s="34">
        <v>25.05</v>
      </c>
      <c r="M423" s="3">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f t="shared" si="13"/>
        <v>46.13</v>
      </c>
      <c r="G424" s="34">
        <v>80.58</v>
      </c>
      <c r="I424" s="22"/>
      <c r="J424" s="22"/>
      <c r="K424" s="34">
        <v>27.81</v>
      </c>
      <c r="M424" s="3">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f t="shared" si="13"/>
        <v>29.12</v>
      </c>
      <c r="G425" s="34">
        <v>79.77</v>
      </c>
      <c r="H425" s="16">
        <v>26.65</v>
      </c>
      <c r="I425" s="22">
        <v>25.96</v>
      </c>
      <c r="J425" s="22">
        <v>28.2</v>
      </c>
      <c r="K425" s="34">
        <v>25.7</v>
      </c>
      <c r="M425" s="3">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f t="shared" si="13"/>
        <v>166.78</v>
      </c>
      <c r="G426" s="34">
        <v>81.45</v>
      </c>
      <c r="H426" s="16">
        <v>27.62</v>
      </c>
      <c r="I426" s="22">
        <v>26.25</v>
      </c>
      <c r="J426" s="22">
        <v>28.54</v>
      </c>
      <c r="K426" s="34">
        <v>22.52</v>
      </c>
      <c r="M426" s="3">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f t="shared" si="13"/>
        <v>211.23</v>
      </c>
      <c r="G427" s="34">
        <v>86.55</v>
      </c>
      <c r="H427" s="16">
        <v>27.9</v>
      </c>
      <c r="I427" s="22">
        <v>26.17</v>
      </c>
      <c r="J427" s="22">
        <v>29.52</v>
      </c>
      <c r="K427" s="34">
        <v>13.04</v>
      </c>
      <c r="M427" s="3">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f t="shared" si="13"/>
        <v>334.52</v>
      </c>
      <c r="G428" s="34">
        <v>87.77</v>
      </c>
      <c r="H428" s="16">
        <v>27.44</v>
      </c>
      <c r="I428" s="22">
        <v>24.81</v>
      </c>
      <c r="J428" s="22">
        <v>30.37</v>
      </c>
      <c r="K428" s="34">
        <v>10.029999999999999</v>
      </c>
      <c r="M428" s="3">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f t="shared" si="13"/>
        <v>359.94</v>
      </c>
      <c r="G429" s="34">
        <v>89.37</v>
      </c>
      <c r="H429" s="16">
        <v>27.75</v>
      </c>
      <c r="I429" s="22">
        <v>25.65</v>
      </c>
      <c r="J429" s="22">
        <v>29.55</v>
      </c>
      <c r="K429" s="34">
        <v>12.82</v>
      </c>
      <c r="M429" s="3">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f t="shared" si="13"/>
        <v>411.91</v>
      </c>
      <c r="G430" s="34">
        <v>90.1</v>
      </c>
      <c r="H430" s="16">
        <v>27.47</v>
      </c>
      <c r="I430" s="22">
        <v>25.41</v>
      </c>
      <c r="J430" s="22">
        <v>29.41</v>
      </c>
      <c r="K430" s="34">
        <v>11.25</v>
      </c>
      <c r="M430" s="3">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f t="shared" si="13"/>
        <v>245</v>
      </c>
      <c r="G431" s="34">
        <v>88.69</v>
      </c>
      <c r="H431" s="16">
        <v>27.98</v>
      </c>
      <c r="I431" s="22">
        <v>25.75</v>
      </c>
      <c r="J431" s="22">
        <v>30.1</v>
      </c>
      <c r="K431" s="34">
        <v>10.59</v>
      </c>
      <c r="M431" s="3">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f t="shared" si="13"/>
        <v>271.3</v>
      </c>
      <c r="G432" s="34">
        <v>89.79</v>
      </c>
      <c r="H432" s="16">
        <v>27.23</v>
      </c>
      <c r="I432" s="22">
        <v>24.92</v>
      </c>
      <c r="J432" s="22">
        <v>30.17</v>
      </c>
      <c r="K432" s="34">
        <v>8.59</v>
      </c>
      <c r="M432" s="3">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f t="shared" si="13"/>
        <v>546.62</v>
      </c>
      <c r="G433" s="34">
        <v>91.82</v>
      </c>
      <c r="H433" s="16">
        <v>26.99</v>
      </c>
      <c r="I433" s="22">
        <v>25.23</v>
      </c>
      <c r="J433" s="22">
        <v>29.21</v>
      </c>
      <c r="K433" s="34">
        <v>11.28</v>
      </c>
      <c r="M433" s="3">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f t="shared" si="13"/>
        <v>98.21</v>
      </c>
      <c r="G434" s="34">
        <v>86.44</v>
      </c>
      <c r="H434" s="16">
        <v>28.14</v>
      </c>
      <c r="I434" s="22">
        <v>26.69</v>
      </c>
      <c r="J434" s="22">
        <v>29.44</v>
      </c>
      <c r="K434" s="34">
        <v>17.809999999999999</v>
      </c>
      <c r="M434" s="3">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f t="shared" si="13"/>
        <v>22.06</v>
      </c>
      <c r="G435" s="34">
        <v>83.05</v>
      </c>
      <c r="H435" s="16">
        <v>28.04</v>
      </c>
      <c r="I435" s="22">
        <v>26.84</v>
      </c>
      <c r="J435" s="22">
        <v>28.88</v>
      </c>
      <c r="K435" s="34">
        <v>22.34</v>
      </c>
      <c r="M435" s="3">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f t="shared" si="13"/>
        <v>13.18</v>
      </c>
      <c r="G436" s="34">
        <v>84.63</v>
      </c>
      <c r="H436" s="16">
        <v>28.19</v>
      </c>
      <c r="I436" s="22">
        <v>27.06</v>
      </c>
      <c r="J436" s="22">
        <v>29.17</v>
      </c>
      <c r="K436" s="34">
        <v>21.52</v>
      </c>
      <c r="M436" s="3">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f t="shared" si="13"/>
        <v>34.96</v>
      </c>
      <c r="G437" s="34">
        <v>85.39</v>
      </c>
      <c r="H437" s="16">
        <v>28.32</v>
      </c>
      <c r="I437" s="22">
        <v>27.29</v>
      </c>
      <c r="J437" s="22">
        <v>29.39</v>
      </c>
      <c r="K437" s="34">
        <v>20.81</v>
      </c>
      <c r="M437" s="3">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f t="shared" si="13"/>
        <v>66.760000000000005</v>
      </c>
      <c r="G438" s="34">
        <v>86.72</v>
      </c>
      <c r="H438" s="16">
        <v>28.72</v>
      </c>
      <c r="I438" s="22">
        <v>27.31</v>
      </c>
      <c r="J438" s="22">
        <v>29.96</v>
      </c>
      <c r="K438" s="34">
        <v>18.38</v>
      </c>
      <c r="M438" s="3">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f t="shared" si="13"/>
        <v>135.66999999999999</v>
      </c>
      <c r="G439" s="34">
        <v>86.96</v>
      </c>
      <c r="H439" s="16">
        <v>28.59</v>
      </c>
      <c r="I439" s="22">
        <v>26.5</v>
      </c>
      <c r="J439" s="22">
        <v>31.01</v>
      </c>
      <c r="K439" s="34">
        <v>13.79</v>
      </c>
      <c r="M439" s="3">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f t="shared" si="13"/>
        <v>371.27</v>
      </c>
      <c r="G440" s="34">
        <v>89.25</v>
      </c>
      <c r="H440" s="16">
        <v>27.68</v>
      </c>
      <c r="I440" s="22">
        <v>25.35</v>
      </c>
      <c r="J440" s="22">
        <v>30.49</v>
      </c>
      <c r="K440" s="34">
        <v>8.7200000000000006</v>
      </c>
      <c r="M440" s="3">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f t="shared" si="13"/>
        <v>294.41000000000003</v>
      </c>
      <c r="G441" s="34">
        <v>89.6</v>
      </c>
      <c r="H441" s="16">
        <v>27.31</v>
      </c>
      <c r="I441" s="22">
        <v>25.01</v>
      </c>
      <c r="J441" s="22">
        <v>30.23</v>
      </c>
      <c r="K441" s="34">
        <v>8.7799999999999994</v>
      </c>
      <c r="M441" s="3">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f t="shared" si="13"/>
        <v>337.07</v>
      </c>
      <c r="G442" s="34">
        <v>91.51</v>
      </c>
      <c r="H442" s="16">
        <v>27.07</v>
      </c>
      <c r="I442" s="22">
        <v>25</v>
      </c>
      <c r="J442" s="22">
        <v>30.3</v>
      </c>
      <c r="K442" s="34">
        <v>8.14</v>
      </c>
      <c r="M442" s="3">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f t="shared" si="13"/>
        <v>60.63</v>
      </c>
      <c r="G443" s="34">
        <v>87.89</v>
      </c>
      <c r="H443" s="16">
        <v>27.19</v>
      </c>
      <c r="I443" s="22">
        <v>24.99</v>
      </c>
      <c r="J443" s="22">
        <v>30.78</v>
      </c>
      <c r="K443" s="34">
        <v>10.8</v>
      </c>
      <c r="M443" s="3">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f t="shared" si="13"/>
        <v>605.14</v>
      </c>
      <c r="G444" s="34">
        <v>91.6</v>
      </c>
      <c r="H444" s="16">
        <v>26.69</v>
      </c>
      <c r="I444" s="22">
        <v>24.45</v>
      </c>
      <c r="J444" s="22">
        <v>29.42</v>
      </c>
      <c r="K444" s="34">
        <v>7.95</v>
      </c>
      <c r="M444" s="3">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f t="shared" si="13"/>
        <v>727.14</v>
      </c>
      <c r="G445" s="34">
        <v>91.2</v>
      </c>
      <c r="H445" s="16">
        <v>26.17</v>
      </c>
      <c r="I445" s="22">
        <v>23.93</v>
      </c>
      <c r="J445" s="22">
        <v>28.68</v>
      </c>
      <c r="K445" s="34">
        <v>9.76</v>
      </c>
      <c r="M445" s="3">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f t="shared" si="13"/>
        <v>1193.33</v>
      </c>
      <c r="G446" s="34">
        <v>89.61</v>
      </c>
      <c r="H446" s="16">
        <v>26.05</v>
      </c>
      <c r="I446" s="22">
        <v>24.14</v>
      </c>
      <c r="J446" s="22">
        <v>27.49</v>
      </c>
      <c r="K446" s="34">
        <v>19.32</v>
      </c>
      <c r="M446" s="3">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f t="shared" si="13"/>
        <v>390.48</v>
      </c>
      <c r="G447" s="34">
        <v>86.96</v>
      </c>
      <c r="H447" s="16">
        <v>26.85</v>
      </c>
      <c r="I447" s="22">
        <v>25.41</v>
      </c>
      <c r="J447" s="22">
        <v>27.93</v>
      </c>
      <c r="K447" s="34">
        <v>18.03</v>
      </c>
      <c r="M447" s="3">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f t="shared" si="13"/>
        <v>19.760000000000002</v>
      </c>
      <c r="G448" s="34">
        <v>81.31</v>
      </c>
      <c r="H448" s="16">
        <v>27.23</v>
      </c>
      <c r="I448" s="22">
        <v>26.21</v>
      </c>
      <c r="J448" s="22">
        <v>27.9</v>
      </c>
      <c r="K448" s="34">
        <v>22.4</v>
      </c>
      <c r="M448" s="3">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f t="shared" si="13"/>
        <v>29.91</v>
      </c>
      <c r="G449" s="34">
        <v>79.38</v>
      </c>
      <c r="H449" s="16">
        <v>27.26</v>
      </c>
      <c r="I449" s="22">
        <v>26.23</v>
      </c>
      <c r="J449" s="22">
        <v>27.94</v>
      </c>
      <c r="K449" s="34">
        <v>22.99</v>
      </c>
      <c r="M449" s="3">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f t="shared" si="13"/>
        <v>111.89</v>
      </c>
      <c r="G450" s="34">
        <v>82.85</v>
      </c>
      <c r="H450" s="16">
        <v>27.38</v>
      </c>
      <c r="I450" s="22">
        <v>25.7</v>
      </c>
      <c r="J450" s="22">
        <v>28.48</v>
      </c>
      <c r="K450" s="34">
        <v>16.95</v>
      </c>
      <c r="M450" s="3">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f t="shared" si="13"/>
        <v>222.35</v>
      </c>
      <c r="G451" s="34">
        <v>86.49</v>
      </c>
      <c r="H451" s="16">
        <v>27.56</v>
      </c>
      <c r="I451" s="22">
        <v>25.39</v>
      </c>
      <c r="J451" s="22">
        <v>29.55</v>
      </c>
      <c r="K451" s="34">
        <v>11.56</v>
      </c>
      <c r="M451" s="3">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f t="shared" ref="F452:F515" si="15">MAX(D452,E452)</f>
        <v>296.67</v>
      </c>
      <c r="G452" s="34">
        <v>88.17</v>
      </c>
      <c r="H452" s="16">
        <v>27.36</v>
      </c>
      <c r="I452" s="22">
        <v>24.9</v>
      </c>
      <c r="J452" s="22">
        <v>30.15</v>
      </c>
      <c r="K452" s="34">
        <v>8.15</v>
      </c>
      <c r="M452" s="3">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f t="shared" si="15"/>
        <v>385.85</v>
      </c>
      <c r="G453" s="34">
        <v>88.45</v>
      </c>
      <c r="H453" s="16">
        <v>27.15</v>
      </c>
      <c r="I453" s="22">
        <v>24.89</v>
      </c>
      <c r="J453" s="22">
        <v>29.74</v>
      </c>
      <c r="K453" s="34">
        <v>10.42</v>
      </c>
      <c r="M453" s="3">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f t="shared" si="15"/>
        <v>253.77</v>
      </c>
      <c r="G454" s="34">
        <v>89.3</v>
      </c>
      <c r="H454" s="16">
        <v>27.14</v>
      </c>
      <c r="I454" s="22">
        <v>24.74</v>
      </c>
      <c r="J454" s="22">
        <v>29.84</v>
      </c>
      <c r="K454" s="34">
        <v>8.2799999999999994</v>
      </c>
      <c r="M454" s="3">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f t="shared" si="15"/>
        <v>371.85</v>
      </c>
      <c r="G455" s="34">
        <v>88.72</v>
      </c>
      <c r="H455" s="16">
        <v>27.02</v>
      </c>
      <c r="I455" s="22">
        <v>24.56</v>
      </c>
      <c r="J455" s="22">
        <v>30.06</v>
      </c>
      <c r="K455" s="34">
        <v>8.24</v>
      </c>
      <c r="M455" s="3">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f t="shared" si="15"/>
        <v>330.76</v>
      </c>
      <c r="G456" s="34">
        <v>88.06</v>
      </c>
      <c r="H456" s="16">
        <v>26.36</v>
      </c>
      <c r="I456" s="22">
        <v>24.25</v>
      </c>
      <c r="J456" s="22">
        <v>29.69</v>
      </c>
      <c r="K456" s="34">
        <v>9.16</v>
      </c>
      <c r="M456" s="3">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f t="shared" si="15"/>
        <v>964.14</v>
      </c>
      <c r="G457" s="34">
        <v>91.94</v>
      </c>
      <c r="H457" s="16">
        <v>26.13</v>
      </c>
      <c r="I457" s="22">
        <v>24.12</v>
      </c>
      <c r="J457" s="22">
        <v>28.7</v>
      </c>
      <c r="K457" s="34">
        <v>9.73</v>
      </c>
      <c r="M457" s="3">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f t="shared" si="15"/>
        <v>441.8</v>
      </c>
      <c r="G458" s="34">
        <v>88.92</v>
      </c>
      <c r="H458" s="16">
        <v>26.72</v>
      </c>
      <c r="I458" s="22">
        <v>25.37</v>
      </c>
      <c r="J458" s="22">
        <v>28.06</v>
      </c>
      <c r="K458" s="34">
        <v>15.81</v>
      </c>
      <c r="M458" s="3">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f t="shared" si="15"/>
        <v>19.75</v>
      </c>
      <c r="G459" s="34">
        <v>82.83</v>
      </c>
      <c r="H459" s="16">
        <v>27.41</v>
      </c>
      <c r="I459" s="22">
        <v>26.5</v>
      </c>
      <c r="J459" s="22">
        <v>28.04</v>
      </c>
      <c r="K459" s="34">
        <v>25.93</v>
      </c>
      <c r="M459" s="3">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f t="shared" si="15"/>
        <v>3.54</v>
      </c>
      <c r="G460" s="34">
        <v>82.41</v>
      </c>
      <c r="H460" s="16">
        <v>27.07</v>
      </c>
      <c r="I460" s="22">
        <v>26.42</v>
      </c>
      <c r="J460" s="22">
        <v>27.71</v>
      </c>
      <c r="K460" s="34">
        <v>24.94</v>
      </c>
      <c r="M460" s="3">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f t="shared" si="15"/>
        <v>71.06</v>
      </c>
      <c r="G461" s="34">
        <v>84.5</v>
      </c>
      <c r="H461" s="16">
        <v>27.27</v>
      </c>
      <c r="I461" s="22">
        <v>26.49</v>
      </c>
      <c r="J461" s="22">
        <v>27.89</v>
      </c>
      <c r="K461" s="34">
        <v>26.67</v>
      </c>
      <c r="M461" s="3">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f t="shared" si="15"/>
        <v>114.72</v>
      </c>
      <c r="G462" s="34">
        <v>85.84</v>
      </c>
      <c r="H462" s="16">
        <v>27.49</v>
      </c>
      <c r="I462" s="22">
        <v>25.72</v>
      </c>
      <c r="J462" s="22">
        <v>29.24</v>
      </c>
      <c r="K462" s="34">
        <v>13.93</v>
      </c>
      <c r="M462" s="3">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f t="shared" si="15"/>
        <v>236.01</v>
      </c>
      <c r="G463" s="34">
        <v>88.27</v>
      </c>
      <c r="H463" s="16">
        <v>27.6</v>
      </c>
      <c r="I463" s="22">
        <v>25.45</v>
      </c>
      <c r="J463" s="22">
        <v>29.91</v>
      </c>
      <c r="K463" s="34">
        <v>9.99</v>
      </c>
      <c r="M463" s="3">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f t="shared" si="15"/>
        <v>282.20999999999998</v>
      </c>
      <c r="G464" s="34">
        <v>87.2</v>
      </c>
      <c r="H464" s="16">
        <v>27.77</v>
      </c>
      <c r="I464" s="22">
        <v>25.32</v>
      </c>
      <c r="J464" s="22">
        <v>30.26</v>
      </c>
      <c r="K464" s="34">
        <v>10.19</v>
      </c>
      <c r="M464" s="3">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f t="shared" si="15"/>
        <v>370.03</v>
      </c>
      <c r="G465" s="34">
        <v>89.5</v>
      </c>
      <c r="H465" s="16">
        <v>27.52</v>
      </c>
      <c r="I465" s="22">
        <v>25.54</v>
      </c>
      <c r="J465" s="22">
        <v>29.13</v>
      </c>
      <c r="K465" s="34">
        <v>13.28</v>
      </c>
      <c r="M465" s="3">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f t="shared" si="15"/>
        <v>58.62</v>
      </c>
      <c r="G466" s="34">
        <v>89.89</v>
      </c>
      <c r="H466" s="16">
        <v>26.9</v>
      </c>
      <c r="I466" s="22">
        <v>24.65</v>
      </c>
      <c r="J466" s="22">
        <v>29.54</v>
      </c>
      <c r="K466" s="34">
        <v>8.23</v>
      </c>
      <c r="M466" s="3">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f t="shared" si="15"/>
        <v>445.75</v>
      </c>
      <c r="G467" s="34">
        <v>89.46</v>
      </c>
      <c r="H467" s="16">
        <v>27.21</v>
      </c>
      <c r="I467" s="22">
        <v>24.87</v>
      </c>
      <c r="J467" s="22">
        <v>29.61</v>
      </c>
      <c r="K467" s="34">
        <v>9.56</v>
      </c>
      <c r="M467" s="3">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f t="shared" si="15"/>
        <v>397.78</v>
      </c>
      <c r="G468" s="34">
        <v>89.19</v>
      </c>
      <c r="H468" s="16">
        <v>26.48</v>
      </c>
      <c r="I468" s="22">
        <v>24.22</v>
      </c>
      <c r="J468" s="22">
        <v>29.44</v>
      </c>
      <c r="K468" s="34">
        <v>9.24</v>
      </c>
      <c r="M468" s="3">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f t="shared" si="15"/>
        <v>899.42</v>
      </c>
      <c r="G469" s="34">
        <v>92.81</v>
      </c>
      <c r="H469" s="16">
        <v>26.36</v>
      </c>
      <c r="I469" s="22">
        <v>24.49</v>
      </c>
      <c r="J469" s="22">
        <v>28.08</v>
      </c>
      <c r="K469" s="34">
        <v>14.05</v>
      </c>
      <c r="M469" s="3">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f t="shared" si="15"/>
        <v>427.38</v>
      </c>
      <c r="G470" s="34">
        <v>91.4</v>
      </c>
      <c r="H470" s="16">
        <v>26.59</v>
      </c>
      <c r="I470" s="22">
        <v>24.81</v>
      </c>
      <c r="J470" s="22">
        <v>28.02</v>
      </c>
      <c r="K470" s="34">
        <v>15.57</v>
      </c>
      <c r="M470" s="3">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f t="shared" si="15"/>
        <v>7.85</v>
      </c>
      <c r="G471" s="34">
        <v>84.08</v>
      </c>
      <c r="H471" s="16">
        <v>27.17</v>
      </c>
      <c r="I471" s="22">
        <v>26.53</v>
      </c>
      <c r="J471" s="22">
        <v>27.59</v>
      </c>
      <c r="K471" s="34">
        <v>25.58</v>
      </c>
      <c r="M471" s="3">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f t="shared" si="15"/>
        <v>32.21</v>
      </c>
      <c r="G472" s="34">
        <v>83.55</v>
      </c>
      <c r="H472" s="16">
        <v>27.05</v>
      </c>
      <c r="I472" s="22">
        <v>25.93</v>
      </c>
      <c r="J472" s="22">
        <v>27.62</v>
      </c>
      <c r="K472" s="34">
        <v>23.77</v>
      </c>
      <c r="M472" s="3">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f t="shared" si="15"/>
        <v>56.05</v>
      </c>
      <c r="G473" s="34">
        <v>86.92</v>
      </c>
      <c r="H473" s="16">
        <v>27.2</v>
      </c>
      <c r="I473" s="22">
        <v>26.02</v>
      </c>
      <c r="J473" s="22">
        <v>27.97</v>
      </c>
      <c r="K473" s="34">
        <v>23.56</v>
      </c>
      <c r="M473" s="3">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f t="shared" si="15"/>
        <v>14.71</v>
      </c>
      <c r="G474" s="34">
        <v>86.93</v>
      </c>
      <c r="H474" s="16">
        <v>27.83</v>
      </c>
      <c r="I474" s="22">
        <v>26.86</v>
      </c>
      <c r="J474" s="22">
        <v>28.68</v>
      </c>
      <c r="K474" s="34">
        <v>20.37</v>
      </c>
      <c r="M474" s="3">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f t="shared" si="15"/>
        <v>311.39</v>
      </c>
      <c r="G475" s="34">
        <v>89.1</v>
      </c>
      <c r="H475" s="16">
        <v>27.37</v>
      </c>
      <c r="I475" s="22">
        <v>25.49</v>
      </c>
      <c r="J475" s="22">
        <v>29.58</v>
      </c>
      <c r="K475" s="34">
        <v>13.37</v>
      </c>
      <c r="M475" s="3">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f t="shared" si="15"/>
        <v>317.23</v>
      </c>
      <c r="G476" s="34">
        <v>92.58</v>
      </c>
      <c r="H476" s="16">
        <v>26.94</v>
      </c>
      <c r="I476" s="22">
        <v>24.71</v>
      </c>
      <c r="J476" s="22">
        <v>29.35</v>
      </c>
      <c r="K476" s="34">
        <v>8.6300000000000008</v>
      </c>
      <c r="M476" s="3">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f t="shared" si="15"/>
        <v>362.48</v>
      </c>
      <c r="G477" s="34">
        <v>93.07</v>
      </c>
      <c r="H477" s="16">
        <v>27.02</v>
      </c>
      <c r="I477" s="22">
        <v>24.87</v>
      </c>
      <c r="J477" s="22">
        <v>29.05</v>
      </c>
      <c r="K477" s="34">
        <v>10.64</v>
      </c>
      <c r="M477" s="3">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f t="shared" si="15"/>
        <v>550.58000000000004</v>
      </c>
      <c r="G478" s="34">
        <v>93.01</v>
      </c>
      <c r="H478" s="16">
        <v>26.64</v>
      </c>
      <c r="I478" s="22">
        <v>24.31</v>
      </c>
      <c r="J478" s="22">
        <v>29.09</v>
      </c>
      <c r="K478" s="34">
        <v>9.33</v>
      </c>
      <c r="M478" s="3">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f t="shared" si="15"/>
        <v>206.09</v>
      </c>
      <c r="G479" s="34">
        <v>93.06</v>
      </c>
      <c r="H479" s="16">
        <v>26.82</v>
      </c>
      <c r="I479" s="22">
        <v>24.55</v>
      </c>
      <c r="J479" s="22">
        <v>29.75</v>
      </c>
      <c r="K479" s="34">
        <v>8.25</v>
      </c>
      <c r="M479" s="3">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f t="shared" si="15"/>
        <v>333.22</v>
      </c>
      <c r="G480" s="34">
        <v>93.93</v>
      </c>
      <c r="H480" s="16">
        <v>26.69</v>
      </c>
      <c r="I480" s="22">
        <v>24.41</v>
      </c>
      <c r="J480" s="22">
        <v>29.49</v>
      </c>
      <c r="K480" s="34">
        <v>8.09</v>
      </c>
      <c r="M480" s="3">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f t="shared" si="15"/>
        <v>214.49</v>
      </c>
      <c r="G481" s="34">
        <v>92.95</v>
      </c>
      <c r="H481" s="16">
        <v>26.9</v>
      </c>
      <c r="I481" s="22">
        <v>24.61</v>
      </c>
      <c r="J481" s="22">
        <v>29.48</v>
      </c>
      <c r="K481" s="34">
        <v>10.29</v>
      </c>
      <c r="M481" s="3">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f t="shared" si="15"/>
        <v>213.74</v>
      </c>
      <c r="G482" s="34">
        <v>86.31</v>
      </c>
      <c r="H482" s="16">
        <v>27.84</v>
      </c>
      <c r="I482" s="22">
        <v>26.06</v>
      </c>
      <c r="J482" s="22">
        <v>28.81</v>
      </c>
      <c r="K482" s="34">
        <v>19.02</v>
      </c>
      <c r="M482" s="3">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f t="shared" si="15"/>
        <v>32.450000000000003</v>
      </c>
      <c r="G483" s="34">
        <v>82.5</v>
      </c>
      <c r="H483" s="16">
        <v>27.81</v>
      </c>
      <c r="I483" s="22">
        <v>26.91</v>
      </c>
      <c r="J483" s="22">
        <v>28.49</v>
      </c>
      <c r="K483" s="34">
        <v>22.24</v>
      </c>
      <c r="M483" s="3">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f t="shared" si="15"/>
        <v>14.2</v>
      </c>
      <c r="G484" s="34">
        <v>82.39</v>
      </c>
      <c r="H484" s="16">
        <v>27.63</v>
      </c>
      <c r="I484" s="22">
        <v>26.85</v>
      </c>
      <c r="J484" s="22">
        <v>28.25</v>
      </c>
      <c r="K484" s="34">
        <v>23.47</v>
      </c>
      <c r="M484" s="3">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f t="shared" si="15"/>
        <v>48.24</v>
      </c>
      <c r="G485" s="34">
        <v>82.31</v>
      </c>
      <c r="H485" s="16">
        <v>27.84</v>
      </c>
      <c r="I485" s="22">
        <v>26.71</v>
      </c>
      <c r="J485" s="22">
        <v>28.64</v>
      </c>
      <c r="K485" s="34">
        <v>21.78</v>
      </c>
      <c r="M485" s="3">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f t="shared" si="15"/>
        <v>103.05</v>
      </c>
      <c r="G486" s="34">
        <v>86.77</v>
      </c>
      <c r="H486" s="16">
        <v>28.29</v>
      </c>
      <c r="I486" s="22">
        <v>27.3</v>
      </c>
      <c r="J486" s="22">
        <v>29.12</v>
      </c>
      <c r="K486" s="34">
        <v>21.14</v>
      </c>
      <c r="M486" s="3">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f t="shared" si="15"/>
        <v>396.56</v>
      </c>
      <c r="G487" s="34">
        <v>89.49</v>
      </c>
      <c r="H487" s="16">
        <v>28.24</v>
      </c>
      <c r="I487" s="22">
        <v>26.28</v>
      </c>
      <c r="J487" s="22">
        <v>29.69</v>
      </c>
      <c r="K487" s="34">
        <v>13.57</v>
      </c>
      <c r="M487" s="3">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f t="shared" si="15"/>
        <v>610.33000000000004</v>
      </c>
      <c r="G488" s="34">
        <v>92.62</v>
      </c>
      <c r="H488" s="16">
        <v>28.17</v>
      </c>
      <c r="I488" s="22">
        <v>26.13</v>
      </c>
      <c r="J488" s="22">
        <v>29.69</v>
      </c>
      <c r="K488" s="34">
        <v>11.74</v>
      </c>
      <c r="M488" s="3">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f t="shared" si="15"/>
        <v>100.77</v>
      </c>
      <c r="G489" s="34">
        <v>90.82</v>
      </c>
      <c r="H489" s="16">
        <v>28.94</v>
      </c>
      <c r="I489" s="22">
        <v>27.73</v>
      </c>
      <c r="J489" s="22">
        <v>29.94</v>
      </c>
      <c r="K489" s="34">
        <v>17.25</v>
      </c>
      <c r="M489" s="3">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f t="shared" si="15"/>
        <v>395.7</v>
      </c>
      <c r="G490" s="34">
        <v>92.47</v>
      </c>
      <c r="H490" s="16">
        <v>27.76</v>
      </c>
      <c r="I490" s="22">
        <v>25.69</v>
      </c>
      <c r="J490" s="22">
        <v>29.68</v>
      </c>
      <c r="K490" s="34">
        <v>10.44</v>
      </c>
      <c r="M490" s="3">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f t="shared" si="15"/>
        <v>277.68</v>
      </c>
      <c r="G491" s="34">
        <v>92.75</v>
      </c>
      <c r="H491" s="16">
        <v>27.51</v>
      </c>
      <c r="I491" s="22">
        <v>25.29</v>
      </c>
      <c r="J491" s="22">
        <v>30.01</v>
      </c>
      <c r="K491" s="34">
        <v>7.76</v>
      </c>
      <c r="M491" s="3">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f t="shared" si="15"/>
        <v>488.75</v>
      </c>
      <c r="G492" s="34">
        <v>92.64</v>
      </c>
      <c r="H492" s="16">
        <v>27.21</v>
      </c>
      <c r="I492" s="22">
        <v>24.99</v>
      </c>
      <c r="J492" s="22">
        <v>30.01</v>
      </c>
      <c r="K492" s="34">
        <v>8.25</v>
      </c>
      <c r="M492" s="3">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f t="shared" si="15"/>
        <v>439.05</v>
      </c>
      <c r="G493" s="34">
        <v>93.36</v>
      </c>
      <c r="H493" s="16">
        <v>27.24</v>
      </c>
      <c r="I493" s="22">
        <v>25.1</v>
      </c>
      <c r="J493" s="22">
        <v>29.37</v>
      </c>
      <c r="K493" s="34">
        <v>11.22</v>
      </c>
      <c r="M493" s="3">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f t="shared" si="15"/>
        <v>358.17</v>
      </c>
      <c r="G494" s="34">
        <v>92.09</v>
      </c>
      <c r="H494" s="16">
        <v>27.54</v>
      </c>
      <c r="I494" s="22">
        <v>26.04</v>
      </c>
      <c r="J494" s="22">
        <v>28.78</v>
      </c>
      <c r="K494" s="34">
        <v>16.27</v>
      </c>
      <c r="M494" s="3">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f t="shared" si="15"/>
        <v>37.01</v>
      </c>
      <c r="G495" s="34">
        <v>86</v>
      </c>
      <c r="H495" s="16">
        <v>28.17</v>
      </c>
      <c r="I495" s="22">
        <v>27.42</v>
      </c>
      <c r="J495" s="22">
        <v>28.64</v>
      </c>
      <c r="K495" s="34">
        <v>26.42</v>
      </c>
      <c r="M495" s="3">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f t="shared" si="15"/>
        <v>10.664</v>
      </c>
      <c r="G496" s="34">
        <v>85.68</v>
      </c>
      <c r="H496" s="16">
        <v>27.93</v>
      </c>
      <c r="I496" s="22">
        <v>26.93</v>
      </c>
      <c r="J496" s="22">
        <v>28.78</v>
      </c>
      <c r="K496" s="34">
        <v>23.32</v>
      </c>
      <c r="M496" s="3">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f t="shared" si="15"/>
        <v>6.0960000000000001</v>
      </c>
      <c r="G497" s="34">
        <v>84.51</v>
      </c>
      <c r="H497" s="16">
        <v>27.79</v>
      </c>
      <c r="I497" s="22">
        <v>27</v>
      </c>
      <c r="J497" s="22">
        <v>28.39</v>
      </c>
      <c r="K497" s="34">
        <v>25.38</v>
      </c>
      <c r="M497" s="3">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f t="shared" si="15"/>
        <v>47.503999999999998</v>
      </c>
      <c r="G498" s="34">
        <v>88.17</v>
      </c>
      <c r="H498" s="16">
        <v>28.37</v>
      </c>
      <c r="I498" s="22">
        <v>27.35</v>
      </c>
      <c r="J498" s="22">
        <v>29.23</v>
      </c>
      <c r="K498" s="34">
        <v>20.85</v>
      </c>
      <c r="M498" s="3">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f t="shared" si="15"/>
        <v>160.012</v>
      </c>
      <c r="G499" s="34">
        <v>90.74</v>
      </c>
      <c r="H499" s="16">
        <v>28.48</v>
      </c>
      <c r="I499" s="22">
        <v>27.15</v>
      </c>
      <c r="J499" s="22">
        <v>29.56</v>
      </c>
      <c r="K499" s="34">
        <v>17</v>
      </c>
      <c r="M499" s="3">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f t="shared" si="15"/>
        <v>93.731999999999999</v>
      </c>
      <c r="G500" s="34">
        <v>91.56</v>
      </c>
      <c r="H500" s="16">
        <v>28.73</v>
      </c>
      <c r="I500" s="22">
        <v>27.3</v>
      </c>
      <c r="J500" s="22">
        <v>30.34</v>
      </c>
      <c r="K500" s="34">
        <v>15.67</v>
      </c>
      <c r="M500" s="3">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f t="shared" si="15"/>
        <v>219.96799999999999</v>
      </c>
      <c r="G501" s="34">
        <v>91.73</v>
      </c>
      <c r="H501" s="16">
        <v>28.28</v>
      </c>
      <c r="I501" s="22">
        <v>27</v>
      </c>
      <c r="J501" s="22">
        <v>29.51</v>
      </c>
      <c r="K501" s="34">
        <v>15.24</v>
      </c>
      <c r="M501" s="3">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f t="shared" si="15"/>
        <v>479.31400000000002</v>
      </c>
      <c r="G502" s="34">
        <v>92.37</v>
      </c>
      <c r="H502" s="16">
        <v>28.31</v>
      </c>
      <c r="I502" s="22">
        <v>26.73</v>
      </c>
      <c r="J502" s="22">
        <v>29.77</v>
      </c>
      <c r="K502" s="34">
        <v>13.94</v>
      </c>
      <c r="M502" s="3">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f t="shared" si="15"/>
        <v>650.5</v>
      </c>
      <c r="G503" s="34">
        <v>93.67</v>
      </c>
      <c r="H503" s="16">
        <v>28.13</v>
      </c>
      <c r="I503" s="22">
        <v>25.86</v>
      </c>
      <c r="J503" s="22">
        <v>30.3</v>
      </c>
      <c r="K503" s="34">
        <v>9.92</v>
      </c>
      <c r="M503" s="3">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f t="shared" si="15"/>
        <v>493.524</v>
      </c>
      <c r="G504" s="34">
        <v>93.07</v>
      </c>
      <c r="H504" s="16">
        <v>27.99</v>
      </c>
      <c r="I504" s="22">
        <v>25.55</v>
      </c>
      <c r="J504" s="22">
        <v>30.84</v>
      </c>
      <c r="K504" s="34">
        <v>8.73</v>
      </c>
      <c r="M504" s="3">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f t="shared" si="15"/>
        <v>408.68</v>
      </c>
      <c r="G505" s="34">
        <v>93.26</v>
      </c>
      <c r="H505" s="16">
        <v>27.79</v>
      </c>
      <c r="I505" s="22">
        <v>25.81</v>
      </c>
      <c r="J505" s="22">
        <v>30.15</v>
      </c>
      <c r="K505" s="34">
        <v>11.01</v>
      </c>
      <c r="M505" s="3">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f t="shared" si="15"/>
        <v>98.808000000000007</v>
      </c>
      <c r="G506" s="34">
        <v>90.81</v>
      </c>
      <c r="H506" s="16">
        <v>28.99</v>
      </c>
      <c r="I506" s="22">
        <v>27.75</v>
      </c>
      <c r="J506" s="22">
        <v>29.98</v>
      </c>
      <c r="K506" s="34">
        <v>17.63</v>
      </c>
      <c r="M506" s="3">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f t="shared" si="15"/>
        <v>30.988</v>
      </c>
      <c r="G507" s="34">
        <v>84.19</v>
      </c>
      <c r="H507" s="16">
        <v>28.55</v>
      </c>
      <c r="I507" s="22">
        <v>27.57</v>
      </c>
      <c r="J507" s="22">
        <v>29.33</v>
      </c>
      <c r="K507" s="34">
        <v>22.2</v>
      </c>
      <c r="M507" s="3">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f t="shared" si="15"/>
        <v>18.033999999999999</v>
      </c>
      <c r="G508" s="34">
        <v>81.150000000000006</v>
      </c>
      <c r="H508" s="16">
        <v>27.76</v>
      </c>
      <c r="I508" s="22">
        <v>26.83</v>
      </c>
      <c r="J508" s="22">
        <v>28.4</v>
      </c>
      <c r="K508" s="34">
        <v>26.73</v>
      </c>
      <c r="M508" s="3">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f t="shared" si="15"/>
        <v>10.16</v>
      </c>
      <c r="G509" s="34">
        <v>83.12</v>
      </c>
      <c r="H509" s="16">
        <v>27.77</v>
      </c>
      <c r="I509" s="22">
        <v>27.01</v>
      </c>
      <c r="J509" s="22">
        <v>28.49</v>
      </c>
      <c r="K509" s="34">
        <v>22.52</v>
      </c>
      <c r="M509" s="3">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f t="shared" si="15"/>
        <v>57.91</v>
      </c>
      <c r="G510" s="34">
        <v>84.48</v>
      </c>
      <c r="H510" s="16">
        <v>28.14</v>
      </c>
      <c r="I510" s="22">
        <v>26.54</v>
      </c>
      <c r="J510" s="22">
        <v>29.53</v>
      </c>
      <c r="K510" s="34">
        <v>17.93</v>
      </c>
      <c r="M510" s="3">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f t="shared" si="15"/>
        <v>280.416</v>
      </c>
      <c r="G511" s="34">
        <v>87.49</v>
      </c>
      <c r="H511" s="16">
        <v>28.27</v>
      </c>
      <c r="I511" s="22">
        <v>26.01</v>
      </c>
      <c r="J511" s="22">
        <v>30.66</v>
      </c>
      <c r="K511" s="34">
        <v>11.65</v>
      </c>
      <c r="M511" s="3">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f t="shared" si="15"/>
        <v>397.26</v>
      </c>
      <c r="G512" s="34">
        <v>89.43</v>
      </c>
      <c r="H512" s="16">
        <v>27.69</v>
      </c>
      <c r="I512" s="22">
        <v>25.13</v>
      </c>
      <c r="J512" s="22">
        <v>30.52</v>
      </c>
      <c r="K512" s="34">
        <v>10.16</v>
      </c>
      <c r="M512" s="3">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f t="shared" si="15"/>
        <v>543.04399999999998</v>
      </c>
      <c r="G513" s="34">
        <v>91.09</v>
      </c>
      <c r="H513" s="16">
        <v>27.36</v>
      </c>
      <c r="I513" s="22">
        <v>25.2</v>
      </c>
      <c r="J513" s="22">
        <v>29.3</v>
      </c>
      <c r="K513" s="34">
        <v>11.33</v>
      </c>
      <c r="M513" s="3">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f t="shared" si="15"/>
        <v>319.02999999999997</v>
      </c>
      <c r="G514" s="34">
        <v>90.41</v>
      </c>
      <c r="H514" s="16">
        <v>27.62</v>
      </c>
      <c r="I514" s="22">
        <v>25.51</v>
      </c>
      <c r="J514" s="22">
        <v>29.75</v>
      </c>
      <c r="K514" s="34">
        <v>10.45</v>
      </c>
      <c r="M514" s="3">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f t="shared" si="15"/>
        <v>466.096</v>
      </c>
      <c r="G515" s="34">
        <v>91.34</v>
      </c>
      <c r="H515" s="16">
        <v>27.03</v>
      </c>
      <c r="I515" s="22">
        <v>24.61</v>
      </c>
      <c r="J515" s="22">
        <v>29.77</v>
      </c>
      <c r="K515" s="34">
        <v>9.0399999999999991</v>
      </c>
      <c r="M515" s="3">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6">A516+(B516-1)/12</f>
        <v>2016.75</v>
      </c>
      <c r="E516" s="3">
        <v>464.56599999999997</v>
      </c>
      <c r="F516" s="1">
        <f t="shared" ref="F516:F571" si="17">MAX(D516,E516)</f>
        <v>464.56599999999997</v>
      </c>
      <c r="G516" s="34">
        <v>90.26</v>
      </c>
      <c r="H516" s="16">
        <v>26.95</v>
      </c>
      <c r="I516" s="22">
        <v>24.67</v>
      </c>
      <c r="J516" s="22">
        <v>30.34</v>
      </c>
      <c r="K516" s="34">
        <v>8.49</v>
      </c>
      <c r="M516" s="3">
        <v>194.27500000000001</v>
      </c>
      <c r="N516" s="16">
        <v>7.08</v>
      </c>
      <c r="O516" s="16">
        <v>27.72</v>
      </c>
      <c r="P516" s="1">
        <v>188.07</v>
      </c>
      <c r="R516" s="16">
        <v>15.82</v>
      </c>
      <c r="S516" s="34">
        <v>29.33</v>
      </c>
      <c r="T516" s="16">
        <v>29.32</v>
      </c>
      <c r="U516" s="16">
        <v>29.54</v>
      </c>
    </row>
    <row r="517" spans="1:21" x14ac:dyDescent="0.2">
      <c r="A517" s="14">
        <v>2016</v>
      </c>
      <c r="B517" s="14">
        <v>11</v>
      </c>
      <c r="C517" s="96">
        <f t="shared" si="16"/>
        <v>2016.8333333333333</v>
      </c>
      <c r="E517" s="3">
        <v>864.60199999999998</v>
      </c>
      <c r="F517" s="1">
        <f t="shared" si="17"/>
        <v>864.60199999999998</v>
      </c>
      <c r="G517" s="34">
        <v>93.54</v>
      </c>
      <c r="H517" s="16">
        <v>26.12</v>
      </c>
      <c r="I517" s="22">
        <v>24.01</v>
      </c>
      <c r="J517" s="22">
        <v>29.03</v>
      </c>
      <c r="K517" s="34">
        <v>9.1999999999999993</v>
      </c>
      <c r="M517" s="3">
        <v>222.785</v>
      </c>
      <c r="N517" s="16">
        <v>7.43</v>
      </c>
      <c r="O517" s="16">
        <v>27.79</v>
      </c>
      <c r="P517" s="1">
        <v>218.76</v>
      </c>
      <c r="R517" s="16">
        <v>12.28</v>
      </c>
      <c r="S517" s="34">
        <v>28.72</v>
      </c>
      <c r="T517" s="16">
        <v>28.67</v>
      </c>
      <c r="U517" s="16">
        <v>28.94</v>
      </c>
    </row>
    <row r="518" spans="1:21" x14ac:dyDescent="0.2">
      <c r="A518" s="14">
        <v>2016</v>
      </c>
      <c r="B518" s="14">
        <v>12</v>
      </c>
      <c r="C518" s="96">
        <f t="shared" si="16"/>
        <v>2016.9166666666667</v>
      </c>
      <c r="E518" s="3">
        <v>279.42</v>
      </c>
      <c r="F518" s="1">
        <f t="shared" si="17"/>
        <v>279.42</v>
      </c>
      <c r="G518" s="34">
        <v>89.33</v>
      </c>
      <c r="H518" s="16">
        <v>27.21</v>
      </c>
      <c r="I518" s="22">
        <v>25.37</v>
      </c>
      <c r="J518" s="22">
        <v>28.83</v>
      </c>
      <c r="K518" s="34">
        <v>15.92</v>
      </c>
      <c r="M518" s="3">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6"/>
        <v>2017</v>
      </c>
      <c r="E519" s="3">
        <v>23.33</v>
      </c>
      <c r="F519" s="1">
        <f t="shared" si="17"/>
        <v>23.33</v>
      </c>
      <c r="G519" s="34">
        <v>84.5</v>
      </c>
      <c r="H519" s="16">
        <v>27.18</v>
      </c>
      <c r="I519" s="22">
        <v>25.79</v>
      </c>
      <c r="J519" s="22">
        <v>28.11</v>
      </c>
      <c r="K519" s="34">
        <v>23.18</v>
      </c>
      <c r="M519" s="3">
        <v>30.073</v>
      </c>
      <c r="N519" s="16">
        <v>23.94</v>
      </c>
      <c r="O519" s="16">
        <v>39.950000000000003</v>
      </c>
      <c r="P519" s="1">
        <v>25.22</v>
      </c>
      <c r="R519" s="16">
        <v>20.21</v>
      </c>
      <c r="S519" s="34">
        <v>27.68</v>
      </c>
      <c r="T519" s="16">
        <v>27.47</v>
      </c>
      <c r="U519" s="16">
        <v>27.9</v>
      </c>
    </row>
    <row r="520" spans="1:21" x14ac:dyDescent="0.2">
      <c r="A520" s="14">
        <v>2017</v>
      </c>
      <c r="B520" s="14">
        <v>2</v>
      </c>
      <c r="C520" s="96">
        <f t="shared" si="16"/>
        <v>2017.0833333333333</v>
      </c>
      <c r="E520" s="3">
        <v>10.39</v>
      </c>
      <c r="F520" s="1">
        <f t="shared" si="17"/>
        <v>10.39</v>
      </c>
      <c r="G520" s="34">
        <v>84.08</v>
      </c>
      <c r="H520" s="16">
        <v>27.16</v>
      </c>
      <c r="I520" s="22">
        <v>25.42</v>
      </c>
      <c r="J520" s="22">
        <v>28.21</v>
      </c>
      <c r="K520" s="34">
        <v>21.21</v>
      </c>
      <c r="M520" s="3">
        <v>28.382000000000001</v>
      </c>
      <c r="N520" s="16">
        <v>21.45</v>
      </c>
      <c r="O520" s="16">
        <v>36.75</v>
      </c>
      <c r="P520" s="1">
        <v>22.76</v>
      </c>
      <c r="R520" s="16">
        <v>22.49</v>
      </c>
      <c r="S520" s="34">
        <v>28.13</v>
      </c>
      <c r="T520" s="16">
        <v>28.03</v>
      </c>
      <c r="U520" s="16">
        <v>28.24</v>
      </c>
    </row>
    <row r="521" spans="1:21" x14ac:dyDescent="0.2">
      <c r="A521" s="14">
        <v>2017</v>
      </c>
      <c r="B521" s="14">
        <v>3</v>
      </c>
      <c r="C521" s="96">
        <f t="shared" si="16"/>
        <v>2017.1666666666667</v>
      </c>
      <c r="E521" s="3">
        <v>35.44</v>
      </c>
      <c r="F521" s="1">
        <f t="shared" si="17"/>
        <v>35.44</v>
      </c>
      <c r="G521" s="34">
        <v>84.55</v>
      </c>
      <c r="H521" s="16">
        <v>27.54</v>
      </c>
      <c r="I521" s="22">
        <v>26.36</v>
      </c>
      <c r="J521" s="22">
        <v>28.35</v>
      </c>
      <c r="K521" s="34">
        <v>23.71</v>
      </c>
      <c r="M521" s="3">
        <v>26.158000000000001</v>
      </c>
      <c r="N521" s="16">
        <v>24.61</v>
      </c>
      <c r="O521" s="16">
        <v>39.67</v>
      </c>
      <c r="P521" s="1">
        <v>20.27</v>
      </c>
      <c r="R521" s="16">
        <v>22.48</v>
      </c>
      <c r="S521" s="34">
        <v>28.17</v>
      </c>
      <c r="T521" s="16">
        <v>28.12</v>
      </c>
      <c r="U521" s="16">
        <v>28.25</v>
      </c>
    </row>
    <row r="522" spans="1:21" x14ac:dyDescent="0.2">
      <c r="A522" s="14">
        <v>2017</v>
      </c>
      <c r="B522" s="14">
        <v>4</v>
      </c>
      <c r="C522" s="96">
        <f t="shared" si="16"/>
        <v>2017.25</v>
      </c>
      <c r="E522" s="3">
        <v>23.82</v>
      </c>
      <c r="F522" s="1">
        <f t="shared" si="17"/>
        <v>23.82</v>
      </c>
      <c r="G522" s="34">
        <v>86.75</v>
      </c>
      <c r="H522" s="16">
        <v>28</v>
      </c>
      <c r="I522" s="22">
        <v>26.55</v>
      </c>
      <c r="J522" s="22">
        <v>29.43</v>
      </c>
      <c r="K522" s="34">
        <v>15.44</v>
      </c>
      <c r="M522" s="3">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6"/>
        <v>2017.3333333333333</v>
      </c>
      <c r="E523" s="3">
        <v>285.44</v>
      </c>
      <c r="F523" s="1">
        <f t="shared" si="17"/>
        <v>285.44</v>
      </c>
      <c r="G523" s="34">
        <v>90.55</v>
      </c>
      <c r="H523" s="16">
        <v>27.43</v>
      </c>
      <c r="I523" s="22">
        <v>25.01</v>
      </c>
      <c r="J523" s="22">
        <v>30.64</v>
      </c>
      <c r="K523" s="34">
        <v>5.86</v>
      </c>
      <c r="M523" s="3">
        <v>326.95499999999998</v>
      </c>
      <c r="N523" s="16">
        <v>6.92</v>
      </c>
      <c r="O523" s="16">
        <v>25.5</v>
      </c>
      <c r="P523" s="1">
        <v>191.64</v>
      </c>
      <c r="R523" s="16">
        <v>15.22</v>
      </c>
      <c r="S523" s="34">
        <v>29.94</v>
      </c>
      <c r="T523" s="16">
        <v>30.29</v>
      </c>
      <c r="U523" s="16">
        <v>30.02</v>
      </c>
    </row>
    <row r="524" spans="1:21" x14ac:dyDescent="0.2">
      <c r="A524" s="14">
        <v>2017</v>
      </c>
      <c r="B524" s="14">
        <v>6</v>
      </c>
      <c r="C524" s="96">
        <f t="shared" si="16"/>
        <v>2017.4166666666667</v>
      </c>
      <c r="E524" s="3">
        <v>280.02999999999997</v>
      </c>
      <c r="F524" s="1">
        <f t="shared" si="17"/>
        <v>280.02999999999997</v>
      </c>
      <c r="G524" s="34">
        <v>90.3</v>
      </c>
      <c r="H524" s="16">
        <v>27.38</v>
      </c>
      <c r="I524" s="22">
        <v>25.03</v>
      </c>
      <c r="J524" s="22">
        <v>30.32</v>
      </c>
      <c r="K524" s="34">
        <v>8.1</v>
      </c>
      <c r="M524" s="3">
        <v>156.31399999999999</v>
      </c>
      <c r="N524" s="16">
        <v>7.36</v>
      </c>
      <c r="O524" s="16">
        <v>25.69</v>
      </c>
      <c r="P524" s="1">
        <v>174.82</v>
      </c>
      <c r="R524" s="16">
        <v>15.17</v>
      </c>
      <c r="S524" s="34">
        <v>29.78</v>
      </c>
      <c r="T524" s="16">
        <v>30.02</v>
      </c>
      <c r="U524" s="16">
        <v>29.94</v>
      </c>
    </row>
    <row r="525" spans="1:21" x14ac:dyDescent="0.2">
      <c r="A525" s="14">
        <v>2017</v>
      </c>
      <c r="B525" s="14">
        <v>7</v>
      </c>
      <c r="C525" s="96">
        <f t="shared" si="16"/>
        <v>2017.5</v>
      </c>
      <c r="E525" s="3">
        <v>556.88</v>
      </c>
      <c r="F525" s="1">
        <f t="shared" si="17"/>
        <v>556.88</v>
      </c>
      <c r="G525" s="34">
        <v>91.6</v>
      </c>
      <c r="H525" s="16">
        <v>27.19</v>
      </c>
      <c r="I525" s="22">
        <v>25.13</v>
      </c>
      <c r="J525" s="22">
        <v>29.11</v>
      </c>
      <c r="K525" s="34">
        <v>9.19</v>
      </c>
      <c r="M525" s="3">
        <v>323.322</v>
      </c>
      <c r="N525" s="16">
        <v>8.4</v>
      </c>
      <c r="O525" s="16">
        <v>29.67</v>
      </c>
      <c r="P525" s="1">
        <v>285.45</v>
      </c>
      <c r="R525" s="16">
        <v>13.26</v>
      </c>
      <c r="S525" s="34">
        <v>29.11</v>
      </c>
      <c r="T525" s="16">
        <v>29.19</v>
      </c>
      <c r="U525" s="16">
        <v>29.31</v>
      </c>
    </row>
    <row r="526" spans="1:21" x14ac:dyDescent="0.2">
      <c r="A526" s="14">
        <v>2017</v>
      </c>
      <c r="B526" s="14">
        <v>8</v>
      </c>
      <c r="C526" s="96">
        <f t="shared" si="16"/>
        <v>2017.5833333333333</v>
      </c>
      <c r="E526" s="3">
        <v>379.95</v>
      </c>
      <c r="F526" s="1">
        <f t="shared" si="17"/>
        <v>379.95</v>
      </c>
      <c r="G526" s="34">
        <v>90.01</v>
      </c>
      <c r="H526" s="16">
        <v>26.84</v>
      </c>
      <c r="I526" s="22">
        <v>24.53</v>
      </c>
      <c r="J526" s="22">
        <v>29.45</v>
      </c>
      <c r="K526" s="34">
        <v>8.4700000000000006</v>
      </c>
      <c r="M526" s="3">
        <v>189.18600000000001</v>
      </c>
      <c r="N526" s="16">
        <v>7.72</v>
      </c>
      <c r="O526" s="16">
        <v>27.83</v>
      </c>
      <c r="P526" s="1">
        <v>209.84</v>
      </c>
      <c r="R526" s="16">
        <v>15.86</v>
      </c>
      <c r="S526" s="34">
        <v>29.52</v>
      </c>
      <c r="T526" s="16">
        <v>29.62</v>
      </c>
      <c r="U526" s="16">
        <v>29.6</v>
      </c>
    </row>
    <row r="527" spans="1:21" x14ac:dyDescent="0.2">
      <c r="A527" s="14">
        <v>2017</v>
      </c>
      <c r="B527" s="14">
        <v>9</v>
      </c>
      <c r="C527" s="96">
        <f t="shared" si="16"/>
        <v>2017.6666666666667</v>
      </c>
      <c r="E527" s="3">
        <v>355.09</v>
      </c>
      <c r="F527" s="1">
        <f t="shared" si="17"/>
        <v>355.09</v>
      </c>
      <c r="G527" s="34">
        <v>89.8</v>
      </c>
      <c r="H527" s="16">
        <v>26.76</v>
      </c>
      <c r="I527" s="22">
        <v>24.41</v>
      </c>
      <c r="J527" s="22">
        <v>29.95</v>
      </c>
      <c r="K527" s="34">
        <v>7.71</v>
      </c>
      <c r="M527" s="3">
        <v>179.982</v>
      </c>
      <c r="N527" s="16">
        <v>6.74</v>
      </c>
      <c r="O527" s="16">
        <v>26.25</v>
      </c>
      <c r="P527" s="1">
        <v>180.76</v>
      </c>
      <c r="R527" s="16">
        <v>15.42</v>
      </c>
      <c r="S527" s="34">
        <v>29.8</v>
      </c>
      <c r="T527" s="16">
        <v>29.78</v>
      </c>
      <c r="U527" s="16">
        <v>29.88</v>
      </c>
    </row>
    <row r="528" spans="1:21" x14ac:dyDescent="0.2">
      <c r="A528" s="14">
        <v>2017</v>
      </c>
      <c r="B528" s="14">
        <v>10</v>
      </c>
      <c r="C528" s="96">
        <f t="shared" si="16"/>
        <v>2017.75</v>
      </c>
      <c r="E528" s="3">
        <v>314.68</v>
      </c>
      <c r="F528" s="1">
        <f t="shared" si="17"/>
        <v>314.68</v>
      </c>
      <c r="G528" s="34">
        <v>88.13</v>
      </c>
      <c r="H528" s="16">
        <v>27.05</v>
      </c>
      <c r="I528" s="22">
        <v>24.61</v>
      </c>
      <c r="J528" s="22">
        <v>29.85</v>
      </c>
      <c r="K528" s="34">
        <v>11.1</v>
      </c>
      <c r="M528" s="3">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6"/>
        <v>2017.8333333333333</v>
      </c>
      <c r="E529" s="114">
        <v>355.6</v>
      </c>
      <c r="F529" s="1">
        <f t="shared" si="17"/>
        <v>355.6</v>
      </c>
      <c r="G529" s="34">
        <v>91.48</v>
      </c>
      <c r="H529" s="16">
        <v>26.04</v>
      </c>
      <c r="I529" s="22">
        <v>23.92</v>
      </c>
      <c r="J529" s="22">
        <v>28.61</v>
      </c>
      <c r="K529" s="34">
        <v>8.49</v>
      </c>
      <c r="M529" s="3">
        <v>240.25700000000001</v>
      </c>
      <c r="N529" s="16">
        <v>7.08</v>
      </c>
      <c r="O529" s="16">
        <v>26.6</v>
      </c>
      <c r="P529" s="1">
        <v>227.38</v>
      </c>
      <c r="R529" s="16">
        <v>13.35</v>
      </c>
      <c r="S529" s="34">
        <v>29.15</v>
      </c>
      <c r="T529" s="16">
        <v>29.05</v>
      </c>
      <c r="U529" s="16">
        <v>29.23</v>
      </c>
    </row>
    <row r="530" spans="1:21" x14ac:dyDescent="0.2">
      <c r="A530" s="14">
        <v>2017</v>
      </c>
      <c r="B530" s="14">
        <v>12</v>
      </c>
      <c r="C530" s="96">
        <f t="shared" si="16"/>
        <v>2017.9166666666667</v>
      </c>
      <c r="E530" s="115">
        <v>135.38</v>
      </c>
      <c r="F530" s="1">
        <f t="shared" si="17"/>
        <v>135.38</v>
      </c>
      <c r="G530" s="34">
        <v>90.39</v>
      </c>
      <c r="H530" s="16">
        <v>26.36</v>
      </c>
      <c r="I530" s="22">
        <v>24.84</v>
      </c>
      <c r="J530" s="22">
        <v>27.96</v>
      </c>
      <c r="K530" s="34">
        <v>16.920000000000002</v>
      </c>
      <c r="M530" s="3">
        <v>25.971</v>
      </c>
      <c r="N530" s="16">
        <v>16.8</v>
      </c>
      <c r="O530" s="16">
        <v>35.83</v>
      </c>
      <c r="P530" s="1">
        <v>10.59</v>
      </c>
      <c r="R530" s="16">
        <v>15.01</v>
      </c>
      <c r="S530" s="34">
        <v>27.81</v>
      </c>
      <c r="T530" s="16">
        <v>27.72</v>
      </c>
      <c r="U530" s="16">
        <v>27.81</v>
      </c>
    </row>
    <row r="531" spans="1:21" x14ac:dyDescent="0.2">
      <c r="A531" s="14">
        <v>2018</v>
      </c>
      <c r="B531" s="14">
        <v>1</v>
      </c>
      <c r="C531" s="96">
        <f t="shared" ref="C531:C566" si="18">A531+(B531-1)/12</f>
        <v>2018</v>
      </c>
      <c r="E531" s="3">
        <v>96.77</v>
      </c>
      <c r="F531" s="1">
        <f t="shared" si="17"/>
        <v>96.77</v>
      </c>
      <c r="G531" s="34">
        <v>90.46</v>
      </c>
      <c r="H531" s="16">
        <v>26.14</v>
      </c>
      <c r="I531" s="22">
        <v>24.79</v>
      </c>
      <c r="J531" s="22">
        <v>27.2</v>
      </c>
      <c r="K531" s="34">
        <v>18.8</v>
      </c>
      <c r="M531" s="3">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18"/>
        <v>2018.0833333333333</v>
      </c>
      <c r="E532" s="3">
        <v>10.92</v>
      </c>
      <c r="F532" s="1">
        <f t="shared" si="17"/>
        <v>10.92</v>
      </c>
      <c r="G532" s="34">
        <v>83.84</v>
      </c>
      <c r="H532" s="16">
        <v>26.54</v>
      </c>
      <c r="I532" s="22">
        <v>26.01</v>
      </c>
      <c r="J532" s="22">
        <v>26.99</v>
      </c>
      <c r="K532" s="34">
        <v>27.51</v>
      </c>
      <c r="M532" s="3">
        <v>38.884999999999998</v>
      </c>
      <c r="N532" s="16">
        <v>29.17</v>
      </c>
      <c r="O532" s="16">
        <v>43.4</v>
      </c>
      <c r="P532" s="3">
        <v>26.57</v>
      </c>
      <c r="R532" s="16">
        <v>23.16</v>
      </c>
      <c r="S532" s="34">
        <v>27.259</v>
      </c>
      <c r="T532" s="16">
        <v>27.134</v>
      </c>
      <c r="U532" s="16">
        <v>27.31</v>
      </c>
    </row>
    <row r="533" spans="1:21" x14ac:dyDescent="0.2">
      <c r="A533" s="14">
        <v>2018</v>
      </c>
      <c r="B533" s="14">
        <v>3</v>
      </c>
      <c r="C533" s="96">
        <f t="shared" si="18"/>
        <v>2018.1666666666667</v>
      </c>
      <c r="E533" s="3">
        <v>43.43</v>
      </c>
      <c r="F533" s="1">
        <f t="shared" si="17"/>
        <v>43.43</v>
      </c>
      <c r="G533" s="34">
        <v>84.43</v>
      </c>
      <c r="H533" s="16">
        <v>26.9</v>
      </c>
      <c r="I533" s="16">
        <v>25.87</v>
      </c>
      <c r="J533" s="16">
        <v>28.06</v>
      </c>
      <c r="K533" s="34">
        <v>23.88</v>
      </c>
      <c r="M533" s="3">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18"/>
        <v>2018.25</v>
      </c>
      <c r="E534" s="3">
        <v>51.31</v>
      </c>
      <c r="F534" s="1">
        <f t="shared" si="17"/>
        <v>51.31</v>
      </c>
      <c r="G534" s="34">
        <v>86.58</v>
      </c>
      <c r="H534" s="16">
        <v>27.1</v>
      </c>
      <c r="I534" s="16">
        <v>25.49</v>
      </c>
      <c r="J534" s="16">
        <v>28.44</v>
      </c>
      <c r="K534" s="34">
        <v>17.88</v>
      </c>
      <c r="M534" s="3">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18"/>
        <v>2018.3333333333333</v>
      </c>
      <c r="E535" s="3">
        <v>438.92</v>
      </c>
      <c r="F535" s="1">
        <f t="shared" si="17"/>
        <v>438.92</v>
      </c>
      <c r="G535" s="34">
        <v>86.77</v>
      </c>
      <c r="H535" s="16">
        <v>26.69</v>
      </c>
      <c r="I535" s="16">
        <v>24.35</v>
      </c>
      <c r="J535" s="16">
        <v>29.51</v>
      </c>
      <c r="K535" s="34">
        <v>10.220000000000001</v>
      </c>
      <c r="M535" s="3">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18"/>
        <v>2018.4166666666667</v>
      </c>
      <c r="E536" s="3">
        <v>435.62</v>
      </c>
      <c r="F536" s="1">
        <f t="shared" si="17"/>
        <v>435.62</v>
      </c>
      <c r="G536" s="34">
        <v>87.45</v>
      </c>
      <c r="H536" s="16">
        <v>26.16</v>
      </c>
      <c r="I536" s="16">
        <v>23.92</v>
      </c>
      <c r="J536" s="16">
        <v>28.28</v>
      </c>
      <c r="K536" s="34">
        <v>8.99</v>
      </c>
      <c r="M536" s="3">
        <v>289.36399999999998</v>
      </c>
      <c r="N536" s="16">
        <v>7.77</v>
      </c>
      <c r="O536" s="16">
        <v>26.89</v>
      </c>
      <c r="P536" s="3">
        <v>278.67</v>
      </c>
      <c r="R536" s="16">
        <v>12.81</v>
      </c>
      <c r="S536" s="34">
        <v>29.427</v>
      </c>
      <c r="T536" s="16">
        <v>29.628</v>
      </c>
      <c r="U536" s="16">
        <v>29.44</v>
      </c>
    </row>
    <row r="537" spans="1:21" x14ac:dyDescent="0.2">
      <c r="A537" s="14">
        <v>2018</v>
      </c>
      <c r="B537" s="14">
        <v>7</v>
      </c>
      <c r="C537" s="96">
        <f t="shared" si="18"/>
        <v>2018.5</v>
      </c>
      <c r="E537" s="3">
        <v>619.5</v>
      </c>
      <c r="F537" s="1">
        <f t="shared" si="17"/>
        <v>619.5</v>
      </c>
      <c r="G537" s="34">
        <v>86.35</v>
      </c>
      <c r="H537" s="16">
        <v>26.64</v>
      </c>
      <c r="I537" s="16">
        <v>24.59</v>
      </c>
      <c r="J537" s="16">
        <v>28.36</v>
      </c>
      <c r="K537" s="34">
        <v>14.2</v>
      </c>
      <c r="M537" s="3">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18"/>
        <v>2018.5833333333333</v>
      </c>
      <c r="E538" s="3">
        <v>357.13</v>
      </c>
      <c r="F538" s="1">
        <f t="shared" si="17"/>
        <v>357.13</v>
      </c>
      <c r="G538" s="34">
        <v>89.56</v>
      </c>
      <c r="H538" s="16">
        <v>27.22</v>
      </c>
      <c r="I538" s="16">
        <v>24.96</v>
      </c>
      <c r="J538" s="16">
        <v>29.27</v>
      </c>
      <c r="K538" s="34">
        <v>12.21</v>
      </c>
      <c r="M538" s="3">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18"/>
        <v>2018.6666666666667</v>
      </c>
      <c r="E539" s="3">
        <v>530.61</v>
      </c>
      <c r="F539" s="1">
        <f t="shared" si="17"/>
        <v>530.61</v>
      </c>
      <c r="G539" s="34">
        <v>92.35</v>
      </c>
      <c r="H539" s="16">
        <v>26.42</v>
      </c>
      <c r="I539" s="16">
        <v>24.17</v>
      </c>
      <c r="J539" s="16">
        <v>29.38</v>
      </c>
      <c r="K539" s="34">
        <v>7.71</v>
      </c>
      <c r="M539" s="3">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18"/>
        <v>2018.75</v>
      </c>
      <c r="E540" s="3">
        <v>300.22000000000003</v>
      </c>
      <c r="F540" s="1">
        <f t="shared" si="17"/>
        <v>300.22000000000003</v>
      </c>
      <c r="G540" s="34">
        <v>88.93</v>
      </c>
      <c r="H540" s="16">
        <v>26.41</v>
      </c>
      <c r="I540" s="16">
        <v>24.09</v>
      </c>
      <c r="J540" s="16">
        <v>29.7</v>
      </c>
      <c r="K540" s="34">
        <v>10.039999999999999</v>
      </c>
      <c r="M540" s="3">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18"/>
        <v>2018.8333333333333</v>
      </c>
      <c r="E541" s="3">
        <v>592.08000000000004</v>
      </c>
      <c r="F541" s="1">
        <f t="shared" si="17"/>
        <v>592.08000000000004</v>
      </c>
      <c r="G541" s="34">
        <v>91.677999999999997</v>
      </c>
      <c r="H541" s="16">
        <v>26.619</v>
      </c>
      <c r="I541" s="16">
        <v>24.439</v>
      </c>
      <c r="J541" s="16">
        <v>28.882999999999999</v>
      </c>
      <c r="K541" s="34">
        <v>10.724</v>
      </c>
      <c r="M541" s="3">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18"/>
        <v>2018.9166666666667</v>
      </c>
      <c r="E542" s="3">
        <v>43.69</v>
      </c>
      <c r="F542" s="1">
        <f t="shared" si="17"/>
        <v>43.69</v>
      </c>
      <c r="G542" s="34">
        <v>84.004999999999995</v>
      </c>
      <c r="H542" s="16">
        <v>27.472000000000001</v>
      </c>
      <c r="I542" s="16">
        <v>25.861999999999998</v>
      </c>
      <c r="J542" s="16">
        <v>28.655000000000001</v>
      </c>
      <c r="K542" s="34">
        <v>20.484000000000002</v>
      </c>
      <c r="M542" s="3">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18"/>
        <v>2019</v>
      </c>
      <c r="E543" s="3">
        <v>17.78</v>
      </c>
      <c r="F543" s="1">
        <f t="shared" si="17"/>
        <v>17.78</v>
      </c>
      <c r="G543" s="34">
        <v>81.832999999999998</v>
      </c>
      <c r="H543" s="16">
        <v>26.937000000000001</v>
      </c>
      <c r="I543" s="16">
        <v>25.87</v>
      </c>
      <c r="J543" s="16">
        <v>27.780999999999999</v>
      </c>
      <c r="K543" s="34">
        <v>24.236999999999998</v>
      </c>
      <c r="M543" s="3">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18"/>
        <v>2019.0833333333333</v>
      </c>
      <c r="E544" s="3">
        <v>4.57</v>
      </c>
      <c r="F544" s="1">
        <f t="shared" si="17"/>
        <v>4.57</v>
      </c>
      <c r="G544" s="34">
        <v>83.578999999999994</v>
      </c>
      <c r="H544" s="16">
        <v>26.856999999999999</v>
      </c>
      <c r="I544" s="16">
        <v>25.998999999999999</v>
      </c>
      <c r="J544" s="16">
        <v>27.704999999999998</v>
      </c>
      <c r="K544" s="34">
        <v>23.568999999999999</v>
      </c>
      <c r="M544" s="3">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18"/>
        <v>2019.1666666666667</v>
      </c>
      <c r="E545" s="3">
        <v>32.770000000000003</v>
      </c>
      <c r="F545" s="1">
        <f t="shared" si="17"/>
        <v>32.770000000000003</v>
      </c>
      <c r="G545" s="14">
        <v>83.896000000000001</v>
      </c>
      <c r="H545" s="16">
        <v>26.936</v>
      </c>
      <c r="I545" s="16">
        <v>25.843</v>
      </c>
      <c r="J545" s="16">
        <v>27.824000000000002</v>
      </c>
      <c r="K545" s="34">
        <v>25.768000000000001</v>
      </c>
      <c r="M545" s="3">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18"/>
        <v>2019.25</v>
      </c>
      <c r="E546" s="3">
        <v>90.67</v>
      </c>
      <c r="F546" s="1">
        <f t="shared" si="17"/>
        <v>90.67</v>
      </c>
      <c r="G546" s="34">
        <v>85.914000000000001</v>
      </c>
      <c r="H546" s="16">
        <v>27.58</v>
      </c>
      <c r="I546" s="16">
        <v>25.998000000000001</v>
      </c>
      <c r="J546" s="16">
        <v>28.847000000000001</v>
      </c>
      <c r="K546" s="34">
        <v>18.984999999999999</v>
      </c>
      <c r="M546" s="3">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18"/>
        <v>2019.3333333333333</v>
      </c>
      <c r="E547" s="3">
        <v>240.79</v>
      </c>
      <c r="F547" s="1">
        <f t="shared" si="17"/>
        <v>240.79</v>
      </c>
      <c r="G547" s="34">
        <v>90.340999999999994</v>
      </c>
      <c r="H547" s="16">
        <v>27.32</v>
      </c>
      <c r="I547" s="16">
        <v>25.384</v>
      </c>
      <c r="J547" s="16">
        <v>30.106000000000002</v>
      </c>
      <c r="K547" s="34">
        <v>10.041</v>
      </c>
      <c r="M547" s="3">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18"/>
        <v>2019.4166666666667</v>
      </c>
      <c r="E548" s="3">
        <v>224.04</v>
      </c>
      <c r="F548" s="1">
        <f t="shared" si="17"/>
        <v>224.04</v>
      </c>
      <c r="G548" s="34">
        <v>89.635999999999996</v>
      </c>
      <c r="H548" s="16">
        <v>27.899000000000001</v>
      </c>
      <c r="I548" s="16">
        <v>25.846</v>
      </c>
      <c r="J548" s="16">
        <v>29.82</v>
      </c>
      <c r="K548" s="34">
        <v>12.997</v>
      </c>
      <c r="M548" s="3">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18"/>
        <v>2019.5</v>
      </c>
      <c r="E549" s="3">
        <v>350.78</v>
      </c>
      <c r="F549" s="1">
        <f t="shared" si="17"/>
        <v>350.78</v>
      </c>
      <c r="G549" s="34">
        <v>91.435000000000002</v>
      </c>
      <c r="H549" s="16">
        <v>27.032</v>
      </c>
      <c r="I549" s="16">
        <v>24.957999999999998</v>
      </c>
      <c r="J549" s="16">
        <v>29.295000000000002</v>
      </c>
      <c r="K549" s="34">
        <v>12.346</v>
      </c>
      <c r="M549" s="3">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18"/>
        <v>2019.5833333333333</v>
      </c>
      <c r="E550" s="3">
        <v>304.29000000000002</v>
      </c>
      <c r="F550" s="1">
        <f t="shared" si="17"/>
        <v>304.29000000000002</v>
      </c>
      <c r="G550" s="34">
        <v>91.716999999999999</v>
      </c>
      <c r="H550" s="16">
        <v>27.094000000000001</v>
      </c>
      <c r="I550" s="16">
        <v>24.722999999999999</v>
      </c>
      <c r="J550" s="16">
        <v>29.469000000000001</v>
      </c>
      <c r="K550" s="34">
        <v>10.83</v>
      </c>
      <c r="M550" s="3">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18"/>
        <v>2019.6666666666667</v>
      </c>
      <c r="E551" s="3">
        <v>419.87</v>
      </c>
      <c r="F551" s="1">
        <f t="shared" si="17"/>
        <v>419.87</v>
      </c>
      <c r="G551" s="34">
        <v>90.831999999999994</v>
      </c>
      <c r="H551" s="16">
        <v>26.855</v>
      </c>
      <c r="I551" s="16">
        <v>24.442</v>
      </c>
      <c r="J551" s="16">
        <v>30.085999999999999</v>
      </c>
      <c r="K551" s="34">
        <v>9.4160000000000004</v>
      </c>
      <c r="M551" s="3">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18"/>
        <v>2019.75</v>
      </c>
      <c r="E552" s="3">
        <v>194.58</v>
      </c>
      <c r="F552" s="1">
        <f t="shared" si="17"/>
        <v>194.58</v>
      </c>
      <c r="G552" s="34">
        <v>91.15</v>
      </c>
      <c r="H552" s="16">
        <v>26.329000000000001</v>
      </c>
      <c r="I552" s="16">
        <v>23.9</v>
      </c>
      <c r="J552" s="16">
        <v>29.911999999999999</v>
      </c>
      <c r="K552" s="34">
        <v>8.1519999999999992</v>
      </c>
      <c r="M552" s="3">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18"/>
        <v>2019.8333333333333</v>
      </c>
      <c r="E553" s="3">
        <v>383.28</v>
      </c>
      <c r="F553" s="1">
        <f t="shared" si="17"/>
        <v>383.28</v>
      </c>
      <c r="G553" s="34">
        <v>91.105000000000004</v>
      </c>
      <c r="H553" s="16">
        <v>26.957999999999998</v>
      </c>
      <c r="I553" s="16">
        <v>24.478999999999999</v>
      </c>
      <c r="J553" s="16">
        <v>29.128</v>
      </c>
      <c r="K553" s="34">
        <v>11.538</v>
      </c>
      <c r="M553" s="3">
        <v>334.65899999999999</v>
      </c>
      <c r="N553" s="16">
        <v>10.032999999999999</v>
      </c>
      <c r="O553" s="16">
        <v>30.626999999999999</v>
      </c>
      <c r="P553" s="3">
        <v>328.55200000000002</v>
      </c>
      <c r="R553" s="16">
        <v>14.669</v>
      </c>
      <c r="U553" s="65">
        <v>29.314</v>
      </c>
    </row>
    <row r="554" spans="1:21" x14ac:dyDescent="0.2">
      <c r="A554" s="14">
        <v>2019</v>
      </c>
      <c r="B554" s="14">
        <v>12</v>
      </c>
      <c r="C554" s="96">
        <f t="shared" si="18"/>
        <v>2019.9166666666667</v>
      </c>
      <c r="E554" s="3">
        <v>560.07000000000005</v>
      </c>
      <c r="F554" s="1">
        <f t="shared" si="17"/>
        <v>560.07000000000005</v>
      </c>
      <c r="G554" s="34">
        <v>90.953000000000003</v>
      </c>
      <c r="H554" s="16">
        <v>27.221</v>
      </c>
      <c r="I554" s="16">
        <v>25.055</v>
      </c>
      <c r="J554" s="16">
        <v>28.97</v>
      </c>
      <c r="K554" s="34">
        <v>14.798999999999999</v>
      </c>
      <c r="M554" s="3">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18"/>
        <v>2020</v>
      </c>
      <c r="E555" s="3">
        <v>37.08</v>
      </c>
      <c r="F555" s="1">
        <f t="shared" si="17"/>
        <v>37.08</v>
      </c>
      <c r="G555" s="34">
        <v>86.108000000000004</v>
      </c>
      <c r="H555" s="16">
        <v>27.175000000000001</v>
      </c>
      <c r="I555" s="16">
        <v>25.614999999999998</v>
      </c>
      <c r="J555" s="16">
        <v>28.177</v>
      </c>
      <c r="K555" s="34">
        <v>21.702000000000002</v>
      </c>
      <c r="M555" s="3">
        <v>25.922000000000001</v>
      </c>
      <c r="N555" s="16">
        <v>21.963000000000001</v>
      </c>
      <c r="O555" s="16">
        <v>37.228999999999999</v>
      </c>
      <c r="P555" s="3">
        <v>31.504000000000001</v>
      </c>
      <c r="R555" s="16">
        <v>18.503</v>
      </c>
      <c r="U555" s="16">
        <v>28.25</v>
      </c>
    </row>
    <row r="556" spans="1:21" x14ac:dyDescent="0.2">
      <c r="A556" s="14">
        <v>2020</v>
      </c>
      <c r="B556" s="14">
        <v>2</v>
      </c>
      <c r="C556" s="96">
        <f t="shared" si="18"/>
        <v>2020.0833333333333</v>
      </c>
      <c r="E556" s="3">
        <v>25.4</v>
      </c>
      <c r="F556" s="1">
        <f t="shared" si="17"/>
        <v>25.4</v>
      </c>
      <c r="G556" s="34">
        <v>85.317999999999998</v>
      </c>
      <c r="H556" s="16">
        <v>27.178999999999998</v>
      </c>
      <c r="I556" s="16">
        <v>25.739000000000001</v>
      </c>
      <c r="J556" s="16">
        <v>28.093</v>
      </c>
      <c r="K556" s="34">
        <v>24.370999999999999</v>
      </c>
      <c r="M556" s="3">
        <v>18.902000000000001</v>
      </c>
      <c r="N556" s="16">
        <v>24.66</v>
      </c>
      <c r="O556" s="16">
        <v>39.276000000000003</v>
      </c>
      <c r="P556" s="3">
        <v>24.593</v>
      </c>
      <c r="R556" s="16">
        <v>20.341999999999999</v>
      </c>
      <c r="U556" s="16">
        <v>28.306000000000001</v>
      </c>
    </row>
    <row r="557" spans="1:21" x14ac:dyDescent="0.2">
      <c r="A557" s="14">
        <v>2020</v>
      </c>
      <c r="B557" s="14">
        <v>3</v>
      </c>
      <c r="C557" s="96">
        <f t="shared" si="18"/>
        <v>2020.1666666666667</v>
      </c>
      <c r="E557" s="3">
        <v>16</v>
      </c>
      <c r="F557" s="1">
        <f t="shared" si="17"/>
        <v>16</v>
      </c>
      <c r="G557" s="34">
        <v>82.263000000000005</v>
      </c>
      <c r="H557" s="16">
        <v>27.408000000000001</v>
      </c>
      <c r="I557" s="16">
        <v>26.303000000000001</v>
      </c>
      <c r="J557" s="16">
        <v>28.187999999999999</v>
      </c>
      <c r="K557" s="34">
        <v>25.274000000000001</v>
      </c>
      <c r="M557" s="3">
        <v>21.018999999999998</v>
      </c>
      <c r="N557" s="16">
        <v>25.760999999999999</v>
      </c>
      <c r="O557" s="16">
        <v>39.234999999999999</v>
      </c>
      <c r="P557" s="3">
        <v>27.317</v>
      </c>
      <c r="R557" s="16">
        <v>24.635999999999999</v>
      </c>
      <c r="U557" s="16">
        <v>28.513999999999999</v>
      </c>
    </row>
    <row r="558" spans="1:21" x14ac:dyDescent="0.2">
      <c r="A558" s="14">
        <v>2020</v>
      </c>
      <c r="B558" s="14">
        <v>4</v>
      </c>
      <c r="C558" s="96">
        <f t="shared" si="18"/>
        <v>2020.25</v>
      </c>
      <c r="E558" s="3">
        <v>56.39</v>
      </c>
      <c r="F558" s="1">
        <f t="shared" si="17"/>
        <v>56.39</v>
      </c>
      <c r="G558" s="34">
        <v>87.102999999999994</v>
      </c>
      <c r="H558" s="16">
        <v>27.696000000000002</v>
      </c>
      <c r="I558" s="16">
        <v>26.05</v>
      </c>
      <c r="J558" s="16">
        <v>29.004999999999999</v>
      </c>
      <c r="K558" s="34">
        <v>16.727</v>
      </c>
      <c r="M558" s="3">
        <v>27.593</v>
      </c>
      <c r="N558" s="16">
        <v>17.704999999999998</v>
      </c>
      <c r="O558" s="16">
        <v>31.704999999999998</v>
      </c>
      <c r="P558" s="3">
        <v>28.670999999999999</v>
      </c>
      <c r="R558" s="16">
        <v>20.065999999999999</v>
      </c>
      <c r="U558" s="16">
        <v>29.516999999999999</v>
      </c>
    </row>
    <row r="559" spans="1:21" x14ac:dyDescent="0.2">
      <c r="A559" s="14">
        <v>2020</v>
      </c>
      <c r="B559" s="14">
        <v>5</v>
      </c>
      <c r="C559" s="96">
        <f t="shared" si="18"/>
        <v>2020.3333333333333</v>
      </c>
      <c r="E559">
        <v>167.64</v>
      </c>
      <c r="F559" s="1">
        <f t="shared" si="17"/>
        <v>167.64</v>
      </c>
      <c r="G559" s="34">
        <v>89.944999999999993</v>
      </c>
      <c r="H559" s="16">
        <v>27.902999999999999</v>
      </c>
      <c r="I559" s="16">
        <v>25.806999999999999</v>
      </c>
      <c r="J559" s="16">
        <v>30.123000000000001</v>
      </c>
      <c r="K559" s="34">
        <v>9.4529999999999994</v>
      </c>
      <c r="M559" s="3">
        <v>350.17399999999998</v>
      </c>
      <c r="N559" s="16">
        <v>11.678000000000001</v>
      </c>
      <c r="O559" s="16">
        <v>28.446000000000002</v>
      </c>
      <c r="P559" s="3">
        <v>33.381</v>
      </c>
      <c r="R559" s="16">
        <v>18.524000000000001</v>
      </c>
      <c r="U559" s="16">
        <v>30.119</v>
      </c>
    </row>
    <row r="560" spans="1:21" x14ac:dyDescent="0.2">
      <c r="A560" s="14">
        <v>2020</v>
      </c>
      <c r="B560" s="14">
        <v>6</v>
      </c>
      <c r="C560" s="96">
        <f t="shared" si="18"/>
        <v>2020.4166666666667</v>
      </c>
      <c r="E560" s="3">
        <v>387.86</v>
      </c>
      <c r="F560" s="1">
        <f t="shared" si="17"/>
        <v>387.86</v>
      </c>
      <c r="G560" s="34">
        <v>92.448999999999998</v>
      </c>
      <c r="H560" s="16">
        <v>27.024999999999999</v>
      </c>
      <c r="I560" s="16">
        <v>24.625</v>
      </c>
      <c r="J560" s="16">
        <v>29.972000000000001</v>
      </c>
      <c r="N560" s="16">
        <v>7.3369999999999997</v>
      </c>
      <c r="O560" s="16">
        <v>26.087</v>
      </c>
      <c r="P560" s="3">
        <v>203.155</v>
      </c>
      <c r="R560" s="16">
        <v>13.519</v>
      </c>
      <c r="U560" s="16">
        <v>29.959</v>
      </c>
    </row>
    <row r="561" spans="1:21" x14ac:dyDescent="0.2">
      <c r="A561" s="14">
        <v>2020</v>
      </c>
      <c r="B561" s="14">
        <v>7</v>
      </c>
      <c r="C561" s="96">
        <f t="shared" si="18"/>
        <v>2020.5</v>
      </c>
      <c r="E561" s="3">
        <v>389.13</v>
      </c>
      <c r="F561" s="1">
        <f t="shared" si="17"/>
        <v>389.13</v>
      </c>
      <c r="G561" s="34">
        <v>92.046000000000006</v>
      </c>
      <c r="H561" s="16">
        <v>26.928999999999998</v>
      </c>
      <c r="I561" s="16">
        <v>24.812000000000001</v>
      </c>
      <c r="J561" s="16">
        <v>29.323</v>
      </c>
      <c r="N561" s="16">
        <v>9.0210000000000008</v>
      </c>
      <c r="O561" s="16">
        <v>27.14</v>
      </c>
      <c r="P561" s="3">
        <v>303.63</v>
      </c>
      <c r="R561" s="16">
        <v>15.311999999999999</v>
      </c>
      <c r="U561" s="16">
        <v>29.46</v>
      </c>
    </row>
    <row r="562" spans="1:21" x14ac:dyDescent="0.2">
      <c r="A562" s="14">
        <v>2020</v>
      </c>
      <c r="B562" s="14">
        <v>8</v>
      </c>
      <c r="C562" s="96">
        <f t="shared" si="18"/>
        <v>2020.5833333333333</v>
      </c>
      <c r="E562" s="3">
        <v>522.47</v>
      </c>
      <c r="F562" s="1">
        <f t="shared" si="17"/>
        <v>522.47</v>
      </c>
      <c r="G562" s="34">
        <v>92.585999999999999</v>
      </c>
      <c r="H562" s="16">
        <v>26.637</v>
      </c>
      <c r="I562" s="16">
        <v>24.135999999999999</v>
      </c>
      <c r="J562" s="16">
        <v>29.492999999999999</v>
      </c>
      <c r="N562" s="16">
        <v>6.71</v>
      </c>
      <c r="O562" s="16">
        <v>26.34</v>
      </c>
      <c r="P562" s="3">
        <v>212.80099999999999</v>
      </c>
      <c r="R562" s="16">
        <v>13.704000000000001</v>
      </c>
      <c r="U562" s="16">
        <v>29.556999999999999</v>
      </c>
    </row>
    <row r="563" spans="1:21" x14ac:dyDescent="0.2">
      <c r="A563" s="14">
        <v>2020</v>
      </c>
      <c r="B563" s="14">
        <v>9</v>
      </c>
      <c r="C563" s="96">
        <f t="shared" si="18"/>
        <v>2020.6666666666667</v>
      </c>
      <c r="E563" s="3">
        <v>354.85</v>
      </c>
      <c r="F563" s="1">
        <f t="shared" si="17"/>
        <v>354.85</v>
      </c>
      <c r="G563" s="34">
        <v>92.006</v>
      </c>
      <c r="H563" s="16">
        <v>26.521000000000001</v>
      </c>
      <c r="I563" s="16">
        <v>24.056999999999999</v>
      </c>
      <c r="J563" s="16">
        <v>29.907</v>
      </c>
      <c r="N563" s="16">
        <v>6.3789999999999996</v>
      </c>
      <c r="O563" s="16">
        <v>27.692</v>
      </c>
      <c r="P563" s="3">
        <v>185.143</v>
      </c>
      <c r="R563" s="16">
        <v>15.471</v>
      </c>
      <c r="U563" s="16">
        <v>30.395</v>
      </c>
    </row>
    <row r="564" spans="1:21" x14ac:dyDescent="0.2">
      <c r="A564" s="14">
        <v>2020</v>
      </c>
      <c r="B564" s="14">
        <v>10</v>
      </c>
      <c r="C564" s="96">
        <f t="shared" si="18"/>
        <v>2020.75</v>
      </c>
      <c r="E564" s="3">
        <v>286.25</v>
      </c>
      <c r="F564" s="1">
        <f t="shared" si="17"/>
        <v>286.25</v>
      </c>
      <c r="G564" s="34">
        <v>88.638000000000005</v>
      </c>
      <c r="H564" s="16">
        <v>26.923999999999999</v>
      </c>
      <c r="I564" s="16">
        <v>24.448</v>
      </c>
      <c r="J564" s="16">
        <v>30.587</v>
      </c>
      <c r="K564" s="34">
        <v>8.6280000000000001</v>
      </c>
      <c r="M564" s="3">
        <v>186.22399999999999</v>
      </c>
      <c r="N564" s="16">
        <v>7.2690000000000001</v>
      </c>
      <c r="O564" s="16">
        <v>26.922000000000001</v>
      </c>
      <c r="P564" s="3">
        <v>183.809</v>
      </c>
      <c r="R564" s="16">
        <v>15.994999999999999</v>
      </c>
      <c r="U564" s="16">
        <v>30.12</v>
      </c>
    </row>
    <row r="565" spans="1:21" x14ac:dyDescent="0.2">
      <c r="A565" s="14">
        <v>2020</v>
      </c>
      <c r="B565" s="14">
        <v>11</v>
      </c>
      <c r="C565" s="96">
        <f t="shared" si="18"/>
        <v>2020.8333333333333</v>
      </c>
      <c r="E565" s="3">
        <v>302.77</v>
      </c>
      <c r="F565" s="1">
        <f t="shared" si="17"/>
        <v>302.77</v>
      </c>
      <c r="G565" s="34">
        <v>86.816000000000003</v>
      </c>
      <c r="H565" s="16">
        <v>26.504999999999999</v>
      </c>
      <c r="I565" s="16">
        <v>24.375</v>
      </c>
      <c r="J565" s="16">
        <v>29.815000000000001</v>
      </c>
      <c r="K565" s="34">
        <v>12.259</v>
      </c>
      <c r="M565" s="3">
        <v>183.30600000000001</v>
      </c>
      <c r="N565" s="16">
        <v>9.6850000000000005</v>
      </c>
      <c r="O565" s="16">
        <v>29.623000000000001</v>
      </c>
      <c r="P565" s="3">
        <v>181.822</v>
      </c>
      <c r="R565" s="16">
        <v>14.74</v>
      </c>
      <c r="U565" s="16">
        <v>29.38</v>
      </c>
    </row>
    <row r="566" spans="1:21" x14ac:dyDescent="0.2">
      <c r="A566" s="14">
        <v>2020</v>
      </c>
      <c r="B566" s="14">
        <v>12</v>
      </c>
      <c r="C566" s="96">
        <f t="shared" si="18"/>
        <v>2020.9166666666667</v>
      </c>
      <c r="E566" s="3">
        <v>384.81</v>
      </c>
      <c r="F566" s="1">
        <f t="shared" si="17"/>
        <v>384.81</v>
      </c>
      <c r="G566" s="34">
        <v>85.543000000000006</v>
      </c>
      <c r="H566" s="16">
        <v>27.155999999999999</v>
      </c>
      <c r="I566" s="16">
        <v>25.355</v>
      </c>
      <c r="J566" s="16">
        <v>28.838999999999999</v>
      </c>
      <c r="K566" s="34">
        <v>16.763999999999999</v>
      </c>
      <c r="M566" s="1">
        <v>12.734</v>
      </c>
      <c r="N566" s="16">
        <v>15.920999999999999</v>
      </c>
      <c r="O566" s="16">
        <v>35.371000000000002</v>
      </c>
      <c r="P566" s="1">
        <v>6.6719999999999997</v>
      </c>
      <c r="R566" s="16">
        <v>16.087</v>
      </c>
      <c r="U566" s="16">
        <v>28.548999999999999</v>
      </c>
    </row>
    <row r="567" spans="1:21" x14ac:dyDescent="0.2">
      <c r="A567" s="14">
        <v>2021</v>
      </c>
      <c r="B567" s="14">
        <v>1</v>
      </c>
      <c r="C567" s="96">
        <f t="shared" ref="C567:C578" si="19">A567+(B567-1)/12</f>
        <v>2021</v>
      </c>
      <c r="E567" s="3">
        <v>70.599999999999994</v>
      </c>
      <c r="F567" s="1">
        <f t="shared" si="17"/>
        <v>70.599999999999994</v>
      </c>
      <c r="G567" s="34">
        <v>81.382000000000005</v>
      </c>
      <c r="H567" s="16">
        <v>27.28</v>
      </c>
      <c r="I567" s="16">
        <v>25.562999999999999</v>
      </c>
      <c r="J567" s="16">
        <v>28.341999999999999</v>
      </c>
      <c r="K567" s="34">
        <v>21.984000000000002</v>
      </c>
      <c r="M567" s="1">
        <v>28.693999999999999</v>
      </c>
      <c r="N567" s="16">
        <v>22.53</v>
      </c>
      <c r="O567" s="16">
        <v>38.667000000000002</v>
      </c>
      <c r="P567" s="1">
        <v>25.369</v>
      </c>
      <c r="R567" s="16">
        <v>19.914999999999999</v>
      </c>
      <c r="U567" s="16">
        <v>28.234999999999999</v>
      </c>
    </row>
    <row r="568" spans="1:21" x14ac:dyDescent="0.2">
      <c r="A568" s="14">
        <v>2021</v>
      </c>
      <c r="B568" s="14">
        <v>2</v>
      </c>
      <c r="C568" s="96">
        <f t="shared" si="19"/>
        <v>2021.0833333333333</v>
      </c>
      <c r="E568" s="3">
        <v>44.2</v>
      </c>
      <c r="F568" s="1">
        <f t="shared" si="17"/>
        <v>44.2</v>
      </c>
      <c r="G568" s="34">
        <v>80.906000000000006</v>
      </c>
      <c r="H568" s="16">
        <v>27.292999999999999</v>
      </c>
      <c r="I568" s="16">
        <v>25.81</v>
      </c>
      <c r="J568" s="16">
        <v>28.41</v>
      </c>
      <c r="K568" s="34">
        <v>21.631</v>
      </c>
      <c r="M568" s="3">
        <v>19.981999999999999</v>
      </c>
      <c r="N568" s="16">
        <v>21.646000000000001</v>
      </c>
      <c r="O568" s="16">
        <v>36.468000000000004</v>
      </c>
      <c r="P568" s="3">
        <v>17.198</v>
      </c>
      <c r="R568" s="16">
        <v>21.568000000000001</v>
      </c>
      <c r="U568" s="16">
        <v>28.49</v>
      </c>
    </row>
    <row r="569" spans="1:21" x14ac:dyDescent="0.2">
      <c r="A569" s="14">
        <v>2021</v>
      </c>
      <c r="B569" s="14">
        <v>3</v>
      </c>
      <c r="C569" s="96">
        <f t="shared" si="19"/>
        <v>2021.1666666666667</v>
      </c>
      <c r="E569" s="3">
        <v>44.2</v>
      </c>
      <c r="F569" s="1">
        <f t="shared" si="17"/>
        <v>44.2</v>
      </c>
      <c r="G569" s="34">
        <v>80.126999999999995</v>
      </c>
      <c r="H569" s="16">
        <v>27.245999999999999</v>
      </c>
      <c r="I569" s="16">
        <v>25.821000000000002</v>
      </c>
      <c r="J569" s="16">
        <v>28.219000000000001</v>
      </c>
      <c r="K569" s="34">
        <v>23.76</v>
      </c>
      <c r="M569" s="3">
        <v>27.55</v>
      </c>
      <c r="N569" s="16">
        <v>24.22</v>
      </c>
      <c r="O569" s="16">
        <v>39.57</v>
      </c>
      <c r="P569" s="3">
        <v>24.901</v>
      </c>
      <c r="R569" s="16">
        <v>23.655999999999999</v>
      </c>
      <c r="U569" s="16">
        <v>28.474</v>
      </c>
    </row>
    <row r="570" spans="1:21" x14ac:dyDescent="0.2">
      <c r="A570" s="14">
        <v>2021</v>
      </c>
      <c r="B570" s="14">
        <v>4</v>
      </c>
      <c r="C570" s="96">
        <f t="shared" si="19"/>
        <v>2021.25</v>
      </c>
      <c r="E570" s="3">
        <v>129.80000000000001</v>
      </c>
      <c r="F570" s="1">
        <f t="shared" si="17"/>
        <v>129.80000000000001</v>
      </c>
      <c r="G570" s="34">
        <v>85.283000000000001</v>
      </c>
      <c r="H570" s="16">
        <v>27.396999999999998</v>
      </c>
      <c r="I570" s="16">
        <v>25.526</v>
      </c>
      <c r="J570" s="16">
        <v>28.946999999999999</v>
      </c>
      <c r="K570" s="34">
        <v>17.864000000000001</v>
      </c>
      <c r="M570" s="3">
        <v>28.977</v>
      </c>
      <c r="N570" s="16">
        <v>17.902999999999999</v>
      </c>
      <c r="O570" s="16">
        <v>34.127000000000002</v>
      </c>
      <c r="P570" s="1">
        <v>25.940999999999999</v>
      </c>
      <c r="R570" s="16">
        <v>19.338999999999999</v>
      </c>
      <c r="U570" s="16">
        <v>29.108000000000001</v>
      </c>
    </row>
    <row r="571" spans="1:21" x14ac:dyDescent="0.2">
      <c r="A571" s="14">
        <v>2021</v>
      </c>
      <c r="B571" s="14">
        <v>5</v>
      </c>
      <c r="C571" s="96">
        <f t="shared" si="19"/>
        <v>2021.3333333333333</v>
      </c>
      <c r="E571" s="3">
        <v>179.84</v>
      </c>
      <c r="F571" s="1">
        <f t="shared" si="17"/>
        <v>179.84</v>
      </c>
      <c r="G571" s="34">
        <v>87.53</v>
      </c>
      <c r="H571" s="16">
        <v>27.41</v>
      </c>
      <c r="I571" s="16">
        <v>25.552</v>
      </c>
      <c r="J571" s="16">
        <v>29.131</v>
      </c>
      <c r="K571" s="34">
        <v>13.798</v>
      </c>
      <c r="M571" s="3">
        <v>20.475000000000001</v>
      </c>
      <c r="N571" s="16">
        <v>13.329000000000001</v>
      </c>
      <c r="O571" s="16">
        <v>30.02</v>
      </c>
      <c r="P571" s="1">
        <v>16.928999999999998</v>
      </c>
      <c r="R571" s="16">
        <v>15.75</v>
      </c>
      <c r="U571" s="16">
        <v>29.404</v>
      </c>
    </row>
    <row r="572" spans="1:21" x14ac:dyDescent="0.2">
      <c r="A572" s="14">
        <v>2021</v>
      </c>
      <c r="B572" s="14">
        <v>6</v>
      </c>
      <c r="C572" s="96">
        <f t="shared" si="19"/>
        <v>2021.4166666666667</v>
      </c>
      <c r="G572" s="34">
        <v>87.703999999999994</v>
      </c>
      <c r="H572" s="16">
        <v>27.001000000000001</v>
      </c>
      <c r="I572" s="16">
        <v>24.632000000000001</v>
      </c>
      <c r="J572" s="16">
        <v>29.655999999999999</v>
      </c>
      <c r="K572" s="34">
        <v>9.5939999999999994</v>
      </c>
      <c r="M572" s="3">
        <v>211.05699999999999</v>
      </c>
      <c r="N572" s="16">
        <v>8.27</v>
      </c>
      <c r="O572" s="16">
        <v>29.373999999999999</v>
      </c>
      <c r="P572" s="1">
        <v>229.68799999999999</v>
      </c>
      <c r="R572" s="16">
        <v>15.763999999999999</v>
      </c>
      <c r="U572" s="16">
        <v>29.47</v>
      </c>
    </row>
    <row r="573" spans="1:21" x14ac:dyDescent="0.2">
      <c r="A573" s="14">
        <v>2021</v>
      </c>
      <c r="B573" s="14">
        <v>7</v>
      </c>
      <c r="C573" s="96">
        <f t="shared" si="19"/>
        <v>2021.5</v>
      </c>
    </row>
    <row r="574" spans="1:21" x14ac:dyDescent="0.2">
      <c r="A574" s="14">
        <v>2021</v>
      </c>
      <c r="B574" s="14">
        <v>8</v>
      </c>
      <c r="C574" s="96">
        <f t="shared" si="19"/>
        <v>2021.5833333333333</v>
      </c>
    </row>
    <row r="575" spans="1:21" x14ac:dyDescent="0.2">
      <c r="A575" s="14">
        <v>2021</v>
      </c>
      <c r="B575" s="14">
        <v>9</v>
      </c>
      <c r="C575" s="96">
        <f t="shared" si="19"/>
        <v>2021.6666666666667</v>
      </c>
      <c r="E575" s="3">
        <v>416.05</v>
      </c>
      <c r="F575" s="3">
        <v>416.05</v>
      </c>
      <c r="G575" s="34">
        <v>91.894000000000005</v>
      </c>
      <c r="H575" s="16">
        <v>26.539000000000001</v>
      </c>
      <c r="I575" s="16">
        <v>24.202999999999999</v>
      </c>
      <c r="J575" s="16">
        <v>29.571000000000002</v>
      </c>
      <c r="K575" s="16">
        <v>8.3469999999999995</v>
      </c>
      <c r="M575" s="3">
        <v>199.55600000000001</v>
      </c>
      <c r="N575" s="16">
        <v>6.8959999999999999</v>
      </c>
      <c r="O575" s="16">
        <v>27.516999999999999</v>
      </c>
      <c r="P575" s="129">
        <v>199.08500000000001</v>
      </c>
      <c r="R575" s="16">
        <v>15.468</v>
      </c>
      <c r="U575" s="16">
        <v>29.503</v>
      </c>
    </row>
    <row r="576" spans="1:21" x14ac:dyDescent="0.2">
      <c r="A576" s="14">
        <v>2021</v>
      </c>
      <c r="B576" s="14">
        <v>10</v>
      </c>
      <c r="C576" s="96">
        <f t="shared" si="19"/>
        <v>2021.75</v>
      </c>
      <c r="E576" s="3">
        <v>344.43</v>
      </c>
      <c r="F576" s="3">
        <v>416.05</v>
      </c>
      <c r="G576" s="34">
        <v>91.503</v>
      </c>
      <c r="H576" s="16">
        <v>26.72</v>
      </c>
      <c r="I576" s="16">
        <v>24.452999999999999</v>
      </c>
      <c r="J576" s="16">
        <v>29.509</v>
      </c>
      <c r="K576" s="16">
        <v>7.343</v>
      </c>
      <c r="M576" s="3">
        <v>207.227</v>
      </c>
      <c r="N576" s="16">
        <v>6.1760000000000002</v>
      </c>
      <c r="O576" s="16">
        <v>24.422000000000001</v>
      </c>
      <c r="P576" s="3">
        <v>205.08199999999999</v>
      </c>
      <c r="R576" s="16">
        <v>16.079999999999998</v>
      </c>
      <c r="U576" s="16">
        <v>29.946000000000002</v>
      </c>
    </row>
    <row r="577" spans="1:3" x14ac:dyDescent="0.2">
      <c r="A577" s="14">
        <v>2021</v>
      </c>
      <c r="B577" s="14">
        <v>11</v>
      </c>
      <c r="C577" s="96">
        <f t="shared" si="19"/>
        <v>2021.8333333333333</v>
      </c>
    </row>
    <row r="578" spans="1:3" x14ac:dyDescent="0.2">
      <c r="A578" s="14">
        <v>2021</v>
      </c>
      <c r="B578" s="14">
        <v>12</v>
      </c>
      <c r="C578" s="96">
        <f t="shared" si="19"/>
        <v>2021.9166666666667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172" activePane="bottomLeft" state="frozen"/>
      <selection pane="bottomLeft" activeCell="L277" sqref="L277:L308"/>
    </sheetView>
  </sheetViews>
  <sheetFormatPr defaultRowHeight="12.75" x14ac:dyDescent="0.2"/>
  <cols>
    <col min="1" max="1" width="14.140625" customWidth="1"/>
    <col min="2" max="2" width="6.42578125" style="1" bestFit="1" customWidth="1"/>
    <col min="3" max="3" width="10" style="16" customWidth="1"/>
    <col min="4" max="4" width="9.5703125" style="16" customWidth="1"/>
    <col min="5" max="5" width="9.42578125" style="16" customWidth="1"/>
    <col min="6" max="6" width="7.7109375" style="16" customWidth="1"/>
    <col min="7" max="7" width="9.42578125" style="16" customWidth="1"/>
    <col min="8" max="8" width="11.140625"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60</v>
      </c>
      <c r="B1" s="64" t="s">
        <v>47</v>
      </c>
      <c r="C1" s="64" t="s">
        <v>12</v>
      </c>
      <c r="D1" s="125" t="s">
        <v>189</v>
      </c>
      <c r="E1" s="125"/>
      <c r="F1" s="125"/>
      <c r="G1" s="125" t="s">
        <v>177</v>
      </c>
      <c r="H1" s="125"/>
      <c r="I1" s="125"/>
      <c r="J1" s="15" t="s">
        <v>167</v>
      </c>
      <c r="K1" s="125" t="s">
        <v>57</v>
      </c>
      <c r="L1" s="125"/>
      <c r="M1" s="15" t="s">
        <v>97</v>
      </c>
    </row>
    <row r="2" spans="1:14" x14ac:dyDescent="0.2">
      <c r="A2" s="2"/>
      <c r="B2" s="64" t="s">
        <v>27</v>
      </c>
      <c r="C2" s="64" t="s">
        <v>1</v>
      </c>
      <c r="D2" s="15" t="s">
        <v>1</v>
      </c>
      <c r="E2" s="15" t="s">
        <v>160</v>
      </c>
      <c r="F2" s="15" t="s">
        <v>14</v>
      </c>
      <c r="G2" s="15" t="s">
        <v>1</v>
      </c>
      <c r="H2" s="15" t="s">
        <v>14</v>
      </c>
      <c r="I2" s="15" t="s">
        <v>161</v>
      </c>
      <c r="J2" s="15" t="s">
        <v>1</v>
      </c>
      <c r="K2" s="15" t="s">
        <v>27</v>
      </c>
      <c r="L2" s="79" t="s">
        <v>14</v>
      </c>
      <c r="M2" s="15" t="s">
        <v>1</v>
      </c>
    </row>
    <row r="3" spans="1:14" x14ac:dyDescent="0.2">
      <c r="A3" s="2"/>
      <c r="B3" s="64" t="s">
        <v>162</v>
      </c>
      <c r="C3" s="64" t="s">
        <v>163</v>
      </c>
      <c r="D3" s="15" t="s">
        <v>164</v>
      </c>
      <c r="E3" s="15" t="s">
        <v>164</v>
      </c>
      <c r="F3" s="15" t="s">
        <v>164</v>
      </c>
      <c r="G3" s="15" t="s">
        <v>165</v>
      </c>
      <c r="H3" s="15" t="s">
        <v>165</v>
      </c>
      <c r="I3" s="15" t="s">
        <v>166</v>
      </c>
      <c r="J3" s="15" t="s">
        <v>165</v>
      </c>
      <c r="K3" s="15" t="s">
        <v>188</v>
      </c>
      <c r="L3" s="79" t="s">
        <v>187</v>
      </c>
      <c r="M3" s="15" t="s">
        <v>164</v>
      </c>
    </row>
    <row r="4" spans="1:14" x14ac:dyDescent="0.2">
      <c r="A4" s="49">
        <v>44197</v>
      </c>
      <c r="B4" s="1">
        <v>0</v>
      </c>
      <c r="C4" s="16">
        <v>87.444000000000003</v>
      </c>
      <c r="D4" s="16">
        <v>26.625</v>
      </c>
      <c r="E4" s="94">
        <v>22.74</v>
      </c>
      <c r="F4" s="94">
        <v>28.52</v>
      </c>
      <c r="G4" s="16">
        <v>16.062000000000001</v>
      </c>
      <c r="H4" s="16">
        <v>38.42</v>
      </c>
      <c r="I4" s="16">
        <v>62.167000000000002</v>
      </c>
      <c r="J4" s="16">
        <v>14.491</v>
      </c>
      <c r="K4" s="16">
        <v>22.518000000000001</v>
      </c>
      <c r="L4" s="78">
        <v>908</v>
      </c>
      <c r="M4" s="16">
        <v>28.228999999999999</v>
      </c>
      <c r="N4" s="22"/>
    </row>
    <row r="5" spans="1:14" x14ac:dyDescent="0.2">
      <c r="A5" s="49">
        <f t="shared" ref="A5:A23" si="0">A4+1</f>
        <v>44198</v>
      </c>
      <c r="B5" s="1">
        <v>0</v>
      </c>
      <c r="C5" s="16">
        <v>85.399000000000001</v>
      </c>
      <c r="D5" s="16">
        <v>27.678000000000001</v>
      </c>
      <c r="E5" s="94">
        <v>26.38</v>
      </c>
      <c r="F5" s="94">
        <v>28.56</v>
      </c>
      <c r="G5" s="16">
        <v>20.666</v>
      </c>
      <c r="H5" s="16">
        <v>36.869999999999997</v>
      </c>
      <c r="I5" s="16">
        <v>42.996000000000002</v>
      </c>
      <c r="J5" s="16">
        <v>19.143000000000001</v>
      </c>
      <c r="K5" s="16">
        <v>21.349</v>
      </c>
      <c r="L5" s="78">
        <v>1012</v>
      </c>
      <c r="M5" s="16">
        <v>28.228000000000002</v>
      </c>
      <c r="N5" s="22"/>
    </row>
    <row r="6" spans="1:14" x14ac:dyDescent="0.2">
      <c r="A6" s="49">
        <f t="shared" si="0"/>
        <v>44199</v>
      </c>
      <c r="B6" s="1">
        <v>0</v>
      </c>
      <c r="C6" s="16">
        <v>86.12</v>
      </c>
      <c r="D6" s="16">
        <v>27.387</v>
      </c>
      <c r="E6" s="94">
        <v>25</v>
      </c>
      <c r="F6" s="94">
        <v>28.69</v>
      </c>
      <c r="G6" s="16">
        <v>18.57</v>
      </c>
      <c r="H6" s="16">
        <v>36.409999999999997</v>
      </c>
      <c r="I6" s="16">
        <v>55.688000000000002</v>
      </c>
      <c r="J6" s="16">
        <v>17.145</v>
      </c>
      <c r="K6" s="16">
        <v>19.806999999999999</v>
      </c>
      <c r="L6" s="78">
        <v>1142</v>
      </c>
      <c r="M6" s="16">
        <v>28.294</v>
      </c>
      <c r="N6" s="22"/>
    </row>
    <row r="7" spans="1:14" x14ac:dyDescent="0.2">
      <c r="A7" s="49">
        <f t="shared" si="0"/>
        <v>44200</v>
      </c>
      <c r="B7" s="1">
        <v>0</v>
      </c>
      <c r="C7" s="16">
        <v>79.756</v>
      </c>
      <c r="D7" s="16">
        <v>27.26</v>
      </c>
      <c r="E7" s="94">
        <v>23.72</v>
      </c>
      <c r="F7" s="94">
        <v>28.42</v>
      </c>
      <c r="G7" s="16">
        <v>22.835000000000001</v>
      </c>
      <c r="H7" s="16">
        <v>41.52</v>
      </c>
      <c r="I7" s="16">
        <v>49.67</v>
      </c>
      <c r="J7" s="16">
        <v>21.091000000000001</v>
      </c>
      <c r="K7" s="16">
        <v>21.596</v>
      </c>
      <c r="L7" s="78">
        <v>1162</v>
      </c>
      <c r="M7" s="16">
        <v>28.234999999999999</v>
      </c>
      <c r="N7" s="22"/>
    </row>
    <row r="8" spans="1:14" x14ac:dyDescent="0.2">
      <c r="A8" s="49">
        <f t="shared" si="0"/>
        <v>44201</v>
      </c>
      <c r="B8" s="1">
        <v>0</v>
      </c>
      <c r="C8" s="16">
        <v>70.585999999999999</v>
      </c>
      <c r="D8" s="16">
        <v>27.283000000000001</v>
      </c>
      <c r="E8" s="94">
        <v>23.65</v>
      </c>
      <c r="F8" s="94">
        <v>28.32</v>
      </c>
      <c r="G8" s="16">
        <v>18.234000000000002</v>
      </c>
      <c r="H8" s="16">
        <v>30.66</v>
      </c>
      <c r="I8" s="16">
        <v>13.316000000000001</v>
      </c>
      <c r="J8" s="16">
        <v>18.439</v>
      </c>
      <c r="K8" s="16">
        <v>23.213999999999999</v>
      </c>
      <c r="L8" s="78">
        <v>1041</v>
      </c>
      <c r="M8" s="16">
        <v>28.167999999999999</v>
      </c>
      <c r="N8" s="22"/>
    </row>
    <row r="9" spans="1:14" x14ac:dyDescent="0.2">
      <c r="A9" s="49">
        <f t="shared" si="0"/>
        <v>44202</v>
      </c>
      <c r="B9" s="1">
        <v>0</v>
      </c>
      <c r="C9" s="16">
        <v>78.049000000000007</v>
      </c>
      <c r="D9" s="16">
        <v>26.739000000000001</v>
      </c>
      <c r="E9" s="94">
        <v>23.45</v>
      </c>
      <c r="F9" s="94">
        <v>28.92</v>
      </c>
      <c r="G9" s="16">
        <v>8.3729999999999993</v>
      </c>
      <c r="H9" s="16">
        <v>22.37</v>
      </c>
      <c r="I9" s="16">
        <v>353.70100000000002</v>
      </c>
      <c r="J9" s="16">
        <v>11.131</v>
      </c>
      <c r="K9" s="16">
        <v>21.741</v>
      </c>
      <c r="L9" s="78">
        <v>951</v>
      </c>
      <c r="M9" s="16">
        <v>28.242999999999999</v>
      </c>
      <c r="N9" s="22"/>
    </row>
    <row r="10" spans="1:14" x14ac:dyDescent="0.2">
      <c r="A10" s="49">
        <f t="shared" si="0"/>
        <v>44203</v>
      </c>
      <c r="B10" s="1">
        <v>0</v>
      </c>
      <c r="C10" s="16">
        <v>83.32</v>
      </c>
      <c r="D10" s="16">
        <v>26.309000000000001</v>
      </c>
      <c r="E10" s="94">
        <v>22.61</v>
      </c>
      <c r="F10" s="94">
        <v>28.99</v>
      </c>
      <c r="G10" s="16">
        <v>8.7669999999999995</v>
      </c>
      <c r="H10" s="16">
        <v>24.7</v>
      </c>
      <c r="I10" s="16">
        <v>306.75799999999998</v>
      </c>
      <c r="J10" s="16">
        <v>9.7880000000000003</v>
      </c>
      <c r="K10" s="16">
        <v>21.899000000000001</v>
      </c>
      <c r="L10" s="78">
        <v>1046</v>
      </c>
      <c r="M10" s="16">
        <v>28.687999999999999</v>
      </c>
      <c r="N10" s="22"/>
    </row>
    <row r="11" spans="1:14" x14ac:dyDescent="0.2">
      <c r="A11" s="49">
        <f t="shared" si="0"/>
        <v>44204</v>
      </c>
      <c r="B11" s="1">
        <v>0.50800000000000001</v>
      </c>
      <c r="C11" s="16">
        <v>76.828999999999994</v>
      </c>
      <c r="D11" s="16">
        <v>27.68</v>
      </c>
      <c r="E11" s="94">
        <v>25.29</v>
      </c>
      <c r="F11" s="94">
        <v>29.03</v>
      </c>
      <c r="G11" s="16">
        <v>16.225000000000001</v>
      </c>
      <c r="H11" s="16">
        <v>35.840000000000003</v>
      </c>
      <c r="I11" s="16">
        <v>353.28100000000001</v>
      </c>
      <c r="J11" s="16">
        <v>19.337</v>
      </c>
      <c r="K11" s="16">
        <v>21.663</v>
      </c>
      <c r="L11" s="78">
        <v>1205</v>
      </c>
      <c r="M11" s="16">
        <v>28.69</v>
      </c>
      <c r="N11" s="22"/>
    </row>
    <row r="12" spans="1:14" x14ac:dyDescent="0.2">
      <c r="A12" s="49">
        <f t="shared" si="0"/>
        <v>44205</v>
      </c>
      <c r="B12" s="1">
        <v>66.031999999999996</v>
      </c>
      <c r="C12" s="16">
        <v>92.453000000000003</v>
      </c>
      <c r="D12" s="16">
        <v>25.132000000000001</v>
      </c>
      <c r="E12" s="94">
        <v>22.23</v>
      </c>
      <c r="F12" s="94">
        <v>27.41</v>
      </c>
      <c r="G12" s="16">
        <v>9.4849999999999994</v>
      </c>
      <c r="H12" s="16">
        <v>43.64</v>
      </c>
      <c r="I12" s="16">
        <v>315.55200000000002</v>
      </c>
      <c r="J12" s="16">
        <v>13.878</v>
      </c>
      <c r="K12" s="16">
        <v>10.753</v>
      </c>
      <c r="L12" s="78">
        <v>1337</v>
      </c>
      <c r="M12" s="16">
        <v>28.245000000000001</v>
      </c>
      <c r="N12" s="22"/>
    </row>
    <row r="13" spans="1:14" x14ac:dyDescent="0.2">
      <c r="A13" s="49">
        <f t="shared" si="0"/>
        <v>44206</v>
      </c>
      <c r="B13" s="1">
        <v>2.032</v>
      </c>
      <c r="C13" s="16">
        <v>88.075000000000003</v>
      </c>
      <c r="D13" s="16">
        <v>26.556999999999999</v>
      </c>
      <c r="E13" s="94">
        <v>24.23</v>
      </c>
      <c r="F13" s="94">
        <v>28.32</v>
      </c>
      <c r="G13" s="16">
        <v>15.749000000000001</v>
      </c>
      <c r="H13" s="16">
        <v>34.47</v>
      </c>
      <c r="I13" s="16">
        <v>32.384999999999998</v>
      </c>
      <c r="J13" s="16">
        <v>15.449</v>
      </c>
      <c r="K13" s="16">
        <v>9.4369999999999994</v>
      </c>
      <c r="L13" s="78">
        <v>551.29999999999995</v>
      </c>
      <c r="M13" s="16">
        <v>28.274999999999999</v>
      </c>
      <c r="N13" s="22"/>
    </row>
    <row r="14" spans="1:14" x14ac:dyDescent="0.2">
      <c r="A14" s="49">
        <f t="shared" si="0"/>
        <v>44207</v>
      </c>
      <c r="B14" s="1">
        <v>0</v>
      </c>
      <c r="C14" s="16">
        <v>85.852999999999994</v>
      </c>
      <c r="D14" s="16">
        <v>27.702000000000002</v>
      </c>
      <c r="E14" s="94">
        <v>27.01</v>
      </c>
      <c r="F14" s="94">
        <v>28.62</v>
      </c>
      <c r="G14" s="16">
        <v>23.888999999999999</v>
      </c>
      <c r="H14" s="16">
        <v>35.46</v>
      </c>
      <c r="I14" s="16">
        <v>39.158000000000001</v>
      </c>
      <c r="J14" s="16">
        <v>22.186</v>
      </c>
      <c r="K14" s="16">
        <v>15.727</v>
      </c>
      <c r="L14" s="78">
        <v>1373</v>
      </c>
      <c r="M14" s="16">
        <v>28.311</v>
      </c>
      <c r="N14" s="22"/>
    </row>
    <row r="15" spans="1:14" x14ac:dyDescent="0.2">
      <c r="A15" s="49">
        <f t="shared" si="0"/>
        <v>44208</v>
      </c>
      <c r="B15" s="1">
        <v>0</v>
      </c>
      <c r="C15" s="16">
        <v>84.697999999999993</v>
      </c>
      <c r="D15" s="16">
        <v>27.649000000000001</v>
      </c>
      <c r="E15" s="94">
        <v>26.9</v>
      </c>
      <c r="F15" s="94">
        <v>28.45</v>
      </c>
      <c r="G15" s="16">
        <v>28.128</v>
      </c>
      <c r="H15" s="16">
        <v>40.29</v>
      </c>
      <c r="I15" s="16">
        <v>44.215000000000003</v>
      </c>
      <c r="J15" s="16">
        <v>25.66</v>
      </c>
      <c r="K15" s="16">
        <v>18.619</v>
      </c>
      <c r="L15" s="78">
        <v>1214</v>
      </c>
      <c r="M15" s="16">
        <v>28.331</v>
      </c>
      <c r="N15" s="22"/>
    </row>
    <row r="16" spans="1:14" x14ac:dyDescent="0.2">
      <c r="A16" s="49">
        <f t="shared" si="0"/>
        <v>44209</v>
      </c>
      <c r="B16" s="1">
        <v>0</v>
      </c>
      <c r="C16" s="16">
        <v>83.649000000000001</v>
      </c>
      <c r="D16" s="16">
        <v>27.535</v>
      </c>
      <c r="E16" s="94">
        <v>26.1</v>
      </c>
      <c r="F16" s="94">
        <v>28.49</v>
      </c>
      <c r="G16" s="16">
        <v>20.797999999999998</v>
      </c>
      <c r="H16" s="16">
        <v>37.08</v>
      </c>
      <c r="I16" s="16">
        <v>35.646999999999998</v>
      </c>
      <c r="J16" s="16">
        <v>19.803999999999998</v>
      </c>
      <c r="K16" s="16">
        <v>19.434999999999999</v>
      </c>
      <c r="L16" s="78">
        <v>1314</v>
      </c>
      <c r="M16" s="16">
        <v>28.350999999999999</v>
      </c>
      <c r="N16" s="22"/>
    </row>
    <row r="17" spans="1:14" x14ac:dyDescent="0.2">
      <c r="A17" s="49">
        <f t="shared" si="0"/>
        <v>44210</v>
      </c>
      <c r="B17" s="1">
        <v>0</v>
      </c>
      <c r="C17" s="16">
        <v>81.745999999999995</v>
      </c>
      <c r="D17" s="16">
        <v>27.375</v>
      </c>
      <c r="E17" s="94">
        <v>25.64</v>
      </c>
      <c r="F17" s="94">
        <v>28.56</v>
      </c>
      <c r="G17" s="16">
        <v>15.66</v>
      </c>
      <c r="H17" s="16">
        <v>27.87</v>
      </c>
      <c r="I17" s="16">
        <v>357.9</v>
      </c>
      <c r="J17" s="16">
        <v>17.443000000000001</v>
      </c>
      <c r="K17" s="16">
        <v>15.289</v>
      </c>
      <c r="L17" s="78">
        <v>1210</v>
      </c>
      <c r="M17" s="16">
        <v>28.283000000000001</v>
      </c>
      <c r="N17" s="22"/>
    </row>
    <row r="18" spans="1:14" x14ac:dyDescent="0.2">
      <c r="A18" s="49">
        <f t="shared" si="0"/>
        <v>44211</v>
      </c>
      <c r="B18" s="1">
        <v>0</v>
      </c>
      <c r="C18" s="16">
        <v>81.438000000000002</v>
      </c>
      <c r="D18" s="16">
        <v>27.382999999999999</v>
      </c>
      <c r="E18" s="94">
        <v>25.87</v>
      </c>
      <c r="F18" s="94">
        <v>28.15</v>
      </c>
      <c r="G18" s="16">
        <v>18.832000000000001</v>
      </c>
      <c r="H18" s="16">
        <v>32.07</v>
      </c>
      <c r="I18" s="16">
        <v>16.960999999999999</v>
      </c>
      <c r="J18" s="16">
        <v>20.324000000000002</v>
      </c>
      <c r="K18" s="16">
        <v>16.907</v>
      </c>
      <c r="L18" s="78">
        <v>1198</v>
      </c>
      <c r="M18" s="16">
        <v>28.222999999999999</v>
      </c>
      <c r="N18" s="22"/>
    </row>
    <row r="19" spans="1:14" x14ac:dyDescent="0.2">
      <c r="A19" s="49">
        <f t="shared" si="0"/>
        <v>44212</v>
      </c>
      <c r="B19" s="1">
        <v>0</v>
      </c>
      <c r="C19" s="16">
        <v>81.58</v>
      </c>
      <c r="D19" s="16">
        <v>27.283999999999999</v>
      </c>
      <c r="E19" s="94">
        <v>26.5</v>
      </c>
      <c r="F19" s="94">
        <v>28.29</v>
      </c>
      <c r="G19" s="16">
        <v>20.460999999999999</v>
      </c>
      <c r="H19" s="16">
        <v>29.78</v>
      </c>
      <c r="I19" s="16">
        <v>23.972000000000001</v>
      </c>
      <c r="J19" s="16">
        <v>19.966000000000001</v>
      </c>
      <c r="K19" s="16">
        <v>15.249000000000001</v>
      </c>
      <c r="L19" s="78">
        <v>1374</v>
      </c>
      <c r="M19" s="16">
        <v>28.143999999999998</v>
      </c>
      <c r="N19" s="22"/>
    </row>
    <row r="20" spans="1:14" x14ac:dyDescent="0.2">
      <c r="A20" s="49">
        <f t="shared" si="0"/>
        <v>44213</v>
      </c>
      <c r="B20" s="1">
        <v>0</v>
      </c>
      <c r="C20" s="16">
        <v>81.405000000000001</v>
      </c>
      <c r="D20" s="16">
        <v>27.234999999999999</v>
      </c>
      <c r="E20" s="94">
        <v>25.07</v>
      </c>
      <c r="F20" s="94">
        <v>28.86</v>
      </c>
      <c r="G20" s="16">
        <v>12.298999999999999</v>
      </c>
      <c r="H20" s="16">
        <v>28.58</v>
      </c>
      <c r="I20" s="16">
        <v>8.2100000000000009</v>
      </c>
      <c r="J20" s="16">
        <v>15.689</v>
      </c>
      <c r="K20" s="16">
        <v>21.87</v>
      </c>
      <c r="L20" s="78">
        <v>1001</v>
      </c>
      <c r="M20" s="16">
        <v>28.251999999999999</v>
      </c>
      <c r="N20" s="22"/>
    </row>
    <row r="21" spans="1:14" x14ac:dyDescent="0.2">
      <c r="A21" s="49">
        <f t="shared" si="0"/>
        <v>44214</v>
      </c>
      <c r="B21" s="1">
        <v>0</v>
      </c>
      <c r="C21" s="16">
        <v>80.066999999999993</v>
      </c>
      <c r="D21" s="16">
        <v>27.478999999999999</v>
      </c>
      <c r="E21" s="94">
        <v>26.51</v>
      </c>
      <c r="F21" s="94">
        <v>28.12</v>
      </c>
      <c r="G21" s="16">
        <v>25.065999999999999</v>
      </c>
      <c r="H21" s="16">
        <v>41.45</v>
      </c>
      <c r="I21" s="16">
        <v>28.568000000000001</v>
      </c>
      <c r="J21" s="16">
        <v>24.131</v>
      </c>
      <c r="K21" s="16">
        <v>23.792999999999999</v>
      </c>
      <c r="L21" s="78">
        <v>1007</v>
      </c>
      <c r="M21" s="16">
        <v>28.454999999999998</v>
      </c>
      <c r="N21" s="22"/>
    </row>
    <row r="22" spans="1:14" x14ac:dyDescent="0.2">
      <c r="A22" s="49">
        <f t="shared" si="0"/>
        <v>44215</v>
      </c>
      <c r="B22" s="1">
        <v>0</v>
      </c>
      <c r="C22" s="16">
        <v>80.587000000000003</v>
      </c>
      <c r="D22" s="16">
        <v>27.619</v>
      </c>
      <c r="E22" s="94">
        <v>26.84</v>
      </c>
      <c r="F22" s="94">
        <v>28.22</v>
      </c>
      <c r="G22" s="16">
        <v>33.046999999999997</v>
      </c>
      <c r="H22" s="16">
        <v>48.47</v>
      </c>
      <c r="I22" s="16">
        <v>31.905000000000001</v>
      </c>
      <c r="J22" s="16">
        <v>30.411999999999999</v>
      </c>
      <c r="K22" s="16">
        <v>22.417999999999999</v>
      </c>
      <c r="L22" s="78">
        <v>1157</v>
      </c>
      <c r="M22" s="16">
        <v>28.346</v>
      </c>
      <c r="N22" s="22"/>
    </row>
    <row r="23" spans="1:14" x14ac:dyDescent="0.2">
      <c r="A23" s="49">
        <f t="shared" si="0"/>
        <v>44216</v>
      </c>
      <c r="B23" s="1">
        <v>0</v>
      </c>
      <c r="C23" s="16">
        <v>81.278999999999996</v>
      </c>
      <c r="D23" s="16">
        <v>27.638000000000002</v>
      </c>
      <c r="E23" s="94">
        <v>25.87</v>
      </c>
      <c r="F23" s="94">
        <v>28.35</v>
      </c>
      <c r="G23" s="16">
        <v>34.802</v>
      </c>
      <c r="H23" s="16">
        <v>56.62</v>
      </c>
      <c r="I23" s="16">
        <v>37.421999999999997</v>
      </c>
      <c r="J23" s="16">
        <v>31.654</v>
      </c>
      <c r="K23" s="16">
        <v>22.645</v>
      </c>
      <c r="L23" s="78">
        <v>1068</v>
      </c>
      <c r="M23" s="16">
        <v>28.24</v>
      </c>
      <c r="N23" s="22"/>
    </row>
    <row r="24" spans="1:14" x14ac:dyDescent="0.2">
      <c r="A24" s="49">
        <f t="shared" ref="A24:A87" si="1">A23+1</f>
        <v>44217</v>
      </c>
      <c r="B24" s="1">
        <v>0</v>
      </c>
      <c r="C24" s="16">
        <v>79.638999999999996</v>
      </c>
      <c r="D24" s="16">
        <v>27.600999999999999</v>
      </c>
      <c r="E24" s="94">
        <v>26.97</v>
      </c>
      <c r="F24" s="94">
        <v>28.42</v>
      </c>
      <c r="G24" s="16">
        <v>30.745000000000001</v>
      </c>
      <c r="H24" s="16">
        <v>47.13</v>
      </c>
      <c r="I24" s="16">
        <v>37.716000000000001</v>
      </c>
      <c r="J24" s="16">
        <v>28.08</v>
      </c>
      <c r="K24" s="16">
        <v>23.015000000000001</v>
      </c>
      <c r="L24" s="78">
        <v>976</v>
      </c>
      <c r="M24" s="16">
        <v>28.173999999999999</v>
      </c>
      <c r="N24" s="22"/>
    </row>
    <row r="25" spans="1:14" x14ac:dyDescent="0.2">
      <c r="A25" s="49">
        <f t="shared" si="1"/>
        <v>44218</v>
      </c>
      <c r="B25" s="1">
        <v>0</v>
      </c>
      <c r="C25" s="16">
        <v>78.224000000000004</v>
      </c>
      <c r="D25" s="16">
        <v>27.52</v>
      </c>
      <c r="E25" s="94">
        <v>26.91</v>
      </c>
      <c r="F25" s="94">
        <v>28.18</v>
      </c>
      <c r="G25" s="16">
        <v>25.382000000000001</v>
      </c>
      <c r="H25" s="16">
        <v>37.19</v>
      </c>
      <c r="I25" s="16">
        <v>26.361999999999998</v>
      </c>
      <c r="J25" s="16">
        <v>24.427</v>
      </c>
      <c r="K25" s="16">
        <v>23.273</v>
      </c>
      <c r="L25" s="78">
        <v>1002</v>
      </c>
      <c r="M25" s="16">
        <v>28.183</v>
      </c>
      <c r="N25" s="22"/>
    </row>
    <row r="26" spans="1:14" x14ac:dyDescent="0.2">
      <c r="A26" s="49">
        <f t="shared" si="1"/>
        <v>44219</v>
      </c>
      <c r="B26" s="1">
        <v>0</v>
      </c>
      <c r="C26" s="16">
        <v>80.299000000000007</v>
      </c>
      <c r="D26" s="16">
        <v>27.356000000000002</v>
      </c>
      <c r="E26" s="94">
        <v>25.28</v>
      </c>
      <c r="F26" s="94">
        <v>28.08</v>
      </c>
      <c r="G26" s="16">
        <v>24.577000000000002</v>
      </c>
      <c r="H26" s="16">
        <v>37.75</v>
      </c>
      <c r="I26" s="16">
        <v>20.393999999999998</v>
      </c>
      <c r="J26" s="16">
        <v>23.710999999999999</v>
      </c>
      <c r="K26" s="16">
        <v>14.329000000000001</v>
      </c>
      <c r="L26" s="78">
        <v>1016</v>
      </c>
      <c r="M26" s="16">
        <v>28.164999999999999</v>
      </c>
      <c r="N26" s="22"/>
    </row>
    <row r="27" spans="1:14" x14ac:dyDescent="0.2">
      <c r="A27" s="49">
        <f t="shared" si="1"/>
        <v>44220</v>
      </c>
      <c r="B27" s="1">
        <v>1.016</v>
      </c>
      <c r="C27" s="16">
        <v>81.307000000000002</v>
      </c>
      <c r="D27" s="16">
        <v>27.434999999999999</v>
      </c>
      <c r="E27" s="94">
        <v>25.99</v>
      </c>
      <c r="F27" s="94">
        <v>28.18</v>
      </c>
      <c r="G27" s="16">
        <v>27.321999999999999</v>
      </c>
      <c r="H27" s="16">
        <v>46.04</v>
      </c>
      <c r="I27" s="16">
        <v>19.992000000000001</v>
      </c>
      <c r="J27" s="16">
        <v>26.091999999999999</v>
      </c>
      <c r="K27" s="16">
        <v>20.559000000000001</v>
      </c>
      <c r="L27" s="78">
        <v>1136</v>
      </c>
      <c r="M27" s="16">
        <v>28.126000000000001</v>
      </c>
      <c r="N27" s="22"/>
    </row>
    <row r="28" spans="1:14" x14ac:dyDescent="0.2">
      <c r="A28" s="49">
        <f t="shared" si="1"/>
        <v>44221</v>
      </c>
      <c r="B28" s="1">
        <v>0</v>
      </c>
      <c r="C28" s="16">
        <v>78.593999999999994</v>
      </c>
      <c r="D28" s="16">
        <v>27.658999999999999</v>
      </c>
      <c r="E28" s="94">
        <v>27.11</v>
      </c>
      <c r="F28" s="94">
        <v>28.29</v>
      </c>
      <c r="G28" s="16">
        <v>30.701000000000001</v>
      </c>
      <c r="H28" s="16">
        <v>44.21</v>
      </c>
      <c r="I28" s="16">
        <v>28.856999999999999</v>
      </c>
      <c r="J28" s="16">
        <v>28.696999999999999</v>
      </c>
      <c r="K28" s="16">
        <v>22.619</v>
      </c>
      <c r="L28" s="78">
        <v>1113</v>
      </c>
      <c r="M28" s="16">
        <v>28.155999999999999</v>
      </c>
      <c r="N28" s="22"/>
    </row>
    <row r="29" spans="1:14" x14ac:dyDescent="0.2">
      <c r="A29" s="49">
        <f t="shared" si="1"/>
        <v>44222</v>
      </c>
      <c r="B29" s="1">
        <v>0</v>
      </c>
      <c r="C29" s="16">
        <v>79.197999999999993</v>
      </c>
      <c r="D29" s="16">
        <v>27.483000000000001</v>
      </c>
      <c r="E29" s="94">
        <v>26.3</v>
      </c>
      <c r="F29" s="94">
        <v>28.12</v>
      </c>
      <c r="G29" s="16">
        <v>26.244</v>
      </c>
      <c r="H29" s="16">
        <v>40.04</v>
      </c>
      <c r="I29" s="16">
        <v>20.780999999999999</v>
      </c>
      <c r="J29" s="16">
        <v>24.788</v>
      </c>
      <c r="K29" s="16">
        <v>21.513000000000002</v>
      </c>
      <c r="L29" s="78">
        <v>1205</v>
      </c>
      <c r="M29" s="16">
        <v>28.161999999999999</v>
      </c>
      <c r="N29" s="22"/>
    </row>
    <row r="30" spans="1:14" x14ac:dyDescent="0.2">
      <c r="A30" s="49">
        <f t="shared" si="1"/>
        <v>44223</v>
      </c>
      <c r="B30" s="1">
        <v>0</v>
      </c>
      <c r="C30" s="16">
        <v>82.478999999999999</v>
      </c>
      <c r="D30" s="16">
        <v>27.495999999999999</v>
      </c>
      <c r="E30" s="94">
        <v>26.53</v>
      </c>
      <c r="F30" s="94">
        <v>28.15</v>
      </c>
      <c r="G30" s="16">
        <v>21.207000000000001</v>
      </c>
      <c r="H30" s="16">
        <v>31.26</v>
      </c>
      <c r="I30" s="16">
        <v>26.023</v>
      </c>
      <c r="J30" s="16">
        <v>20.609000000000002</v>
      </c>
      <c r="K30" s="16">
        <v>20.413</v>
      </c>
      <c r="L30" s="78">
        <v>1245</v>
      </c>
      <c r="M30" s="16">
        <v>28.231000000000002</v>
      </c>
      <c r="N30" s="22"/>
    </row>
    <row r="31" spans="1:14" x14ac:dyDescent="0.2">
      <c r="A31" s="49">
        <f t="shared" si="1"/>
        <v>44224</v>
      </c>
      <c r="B31" s="1">
        <v>0</v>
      </c>
      <c r="C31" s="16">
        <v>79.703000000000003</v>
      </c>
      <c r="D31" s="16">
        <v>27.54</v>
      </c>
      <c r="E31" s="94">
        <v>26.97</v>
      </c>
      <c r="F31" s="94">
        <v>28.18</v>
      </c>
      <c r="G31" s="16">
        <v>31.058</v>
      </c>
      <c r="H31" s="16">
        <v>45.44</v>
      </c>
      <c r="I31" s="16">
        <v>27.707999999999998</v>
      </c>
      <c r="J31" s="16">
        <v>29.283000000000001</v>
      </c>
      <c r="K31" s="16">
        <v>22.305</v>
      </c>
      <c r="L31" s="78">
        <v>1130</v>
      </c>
      <c r="M31" s="16">
        <v>28.169</v>
      </c>
      <c r="N31" s="22"/>
    </row>
    <row r="32" spans="1:14" x14ac:dyDescent="0.2">
      <c r="A32" s="49">
        <f t="shared" si="1"/>
        <v>44225</v>
      </c>
      <c r="B32" s="1">
        <v>0.76200000000000001</v>
      </c>
      <c r="C32" s="16">
        <v>75.745999999999995</v>
      </c>
      <c r="D32" s="16">
        <v>27.431000000000001</v>
      </c>
      <c r="E32" s="94">
        <v>25.69</v>
      </c>
      <c r="F32" s="94">
        <v>28.08</v>
      </c>
      <c r="G32" s="16">
        <v>32.984999999999999</v>
      </c>
      <c r="H32" s="16">
        <v>56.41</v>
      </c>
      <c r="I32" s="16">
        <v>22.722000000000001</v>
      </c>
      <c r="J32" s="16">
        <v>31.948</v>
      </c>
      <c r="K32" s="16">
        <v>16.457000000000001</v>
      </c>
      <c r="L32" s="78">
        <v>1243</v>
      </c>
      <c r="M32" s="16">
        <v>27.943000000000001</v>
      </c>
      <c r="N32" s="22"/>
    </row>
    <row r="33" spans="1:35" x14ac:dyDescent="0.2">
      <c r="A33" s="49">
        <f t="shared" si="1"/>
        <v>44226</v>
      </c>
      <c r="B33" s="1">
        <v>0.254</v>
      </c>
      <c r="C33" s="16">
        <v>76.765000000000001</v>
      </c>
      <c r="D33" s="16">
        <v>27.369</v>
      </c>
      <c r="E33" s="94">
        <v>26.43</v>
      </c>
      <c r="F33" s="94">
        <v>27.92</v>
      </c>
      <c r="G33" s="16">
        <v>33.078000000000003</v>
      </c>
      <c r="H33" s="16">
        <v>46.36</v>
      </c>
      <c r="I33" s="16">
        <v>30.69</v>
      </c>
      <c r="J33" s="16">
        <v>30.831</v>
      </c>
      <c r="K33" s="16">
        <v>24.228000000000002</v>
      </c>
      <c r="L33" s="78">
        <v>1031</v>
      </c>
      <c r="M33" s="16">
        <v>27.838999999999999</v>
      </c>
      <c r="N33" s="22"/>
      <c r="AI33" s="1"/>
    </row>
    <row r="34" spans="1:35" x14ac:dyDescent="0.2">
      <c r="A34" s="49">
        <f t="shared" si="1"/>
        <v>44227</v>
      </c>
      <c r="B34" s="1">
        <v>0</v>
      </c>
      <c r="C34" s="16">
        <v>80.543999999999997</v>
      </c>
      <c r="D34" s="16">
        <v>27.251999999999999</v>
      </c>
      <c r="E34" s="94">
        <v>26.67</v>
      </c>
      <c r="F34" s="94">
        <v>27.71</v>
      </c>
      <c r="G34" s="16">
        <v>27.192</v>
      </c>
      <c r="H34" s="16">
        <v>44.28</v>
      </c>
      <c r="I34" s="16">
        <v>23.521999999999998</v>
      </c>
      <c r="J34" s="16">
        <v>25.88</v>
      </c>
      <c r="K34" s="16">
        <v>22.728999999999999</v>
      </c>
      <c r="L34" s="78">
        <v>1056</v>
      </c>
      <c r="M34" s="16">
        <v>27.902000000000001</v>
      </c>
      <c r="N34" s="22"/>
      <c r="AI34" s="1"/>
    </row>
    <row r="35" spans="1:35" x14ac:dyDescent="0.2">
      <c r="A35" s="49">
        <f t="shared" si="1"/>
        <v>44228</v>
      </c>
      <c r="B35" s="1">
        <v>0</v>
      </c>
      <c r="C35" s="16">
        <v>83.438000000000002</v>
      </c>
      <c r="D35" s="16">
        <v>27.478000000000002</v>
      </c>
      <c r="E35" s="94">
        <v>26.74</v>
      </c>
      <c r="F35" s="94">
        <v>28.18</v>
      </c>
      <c r="G35" s="16">
        <v>22.189</v>
      </c>
      <c r="H35" s="16">
        <v>34.29</v>
      </c>
      <c r="I35" s="16">
        <v>13.012</v>
      </c>
      <c r="J35" s="16">
        <v>23.391999999999999</v>
      </c>
      <c r="K35" s="16">
        <v>21.893000000000001</v>
      </c>
      <c r="L35" s="78">
        <v>1229</v>
      </c>
      <c r="M35" s="16">
        <v>28.045000000000002</v>
      </c>
      <c r="N35" s="22"/>
      <c r="AI35" s="1"/>
    </row>
    <row r="36" spans="1:35" x14ac:dyDescent="0.2">
      <c r="A36" s="49">
        <f t="shared" si="1"/>
        <v>44229</v>
      </c>
      <c r="B36" s="1">
        <v>1.016</v>
      </c>
      <c r="C36" s="16">
        <v>82.897000000000006</v>
      </c>
      <c r="D36" s="16">
        <v>27.632000000000001</v>
      </c>
      <c r="E36" s="94">
        <v>26.33</v>
      </c>
      <c r="F36" s="94">
        <v>28.35</v>
      </c>
      <c r="G36" s="16">
        <v>26.236000000000001</v>
      </c>
      <c r="H36" s="16">
        <v>41.38</v>
      </c>
      <c r="I36" s="16">
        <v>12.612</v>
      </c>
      <c r="J36" s="16">
        <v>26.513000000000002</v>
      </c>
      <c r="K36" s="16">
        <v>19.547000000000001</v>
      </c>
      <c r="L36" s="78">
        <v>1128</v>
      </c>
      <c r="M36" s="16">
        <v>28.289000000000001</v>
      </c>
      <c r="N36" s="22"/>
      <c r="AI36" s="1"/>
    </row>
    <row r="37" spans="1:35" x14ac:dyDescent="0.2">
      <c r="A37" s="49">
        <f t="shared" si="1"/>
        <v>44230</v>
      </c>
      <c r="B37" s="1">
        <v>0</v>
      </c>
      <c r="C37" s="16">
        <v>80.831999999999994</v>
      </c>
      <c r="D37" s="16">
        <v>27.442</v>
      </c>
      <c r="E37" s="94">
        <v>26.6</v>
      </c>
      <c r="F37" s="94">
        <v>28.08</v>
      </c>
      <c r="G37" s="16">
        <v>35.512</v>
      </c>
      <c r="H37" s="16">
        <v>50.03</v>
      </c>
      <c r="I37" s="16">
        <v>26.431999999999999</v>
      </c>
      <c r="J37" s="16">
        <v>32.229999999999997</v>
      </c>
      <c r="K37" s="16">
        <v>22.308</v>
      </c>
      <c r="L37" s="78">
        <v>1141</v>
      </c>
      <c r="M37" s="16">
        <v>28.28</v>
      </c>
      <c r="N37" s="22"/>
      <c r="AI37" s="1"/>
    </row>
    <row r="38" spans="1:35" x14ac:dyDescent="0.2">
      <c r="A38" s="49">
        <f t="shared" si="1"/>
        <v>44231</v>
      </c>
      <c r="B38" s="1">
        <v>0.76200000000000001</v>
      </c>
      <c r="C38" s="16">
        <v>81.876000000000005</v>
      </c>
      <c r="D38" s="16">
        <v>27.265999999999998</v>
      </c>
      <c r="E38" s="94">
        <v>26.11</v>
      </c>
      <c r="F38" s="94">
        <v>28.08</v>
      </c>
      <c r="G38" s="16">
        <v>27.347000000000001</v>
      </c>
      <c r="H38" s="16">
        <v>46.08</v>
      </c>
      <c r="I38" s="16">
        <v>12.602</v>
      </c>
      <c r="J38" s="16">
        <v>26.437999999999999</v>
      </c>
      <c r="K38" s="16">
        <v>21.396999999999998</v>
      </c>
      <c r="L38" s="78">
        <v>1098</v>
      </c>
      <c r="M38" s="16">
        <v>28.265999999999998</v>
      </c>
      <c r="N38" s="22"/>
      <c r="AI38" s="1"/>
    </row>
    <row r="39" spans="1:35" x14ac:dyDescent="0.2">
      <c r="A39" s="49">
        <f t="shared" si="1"/>
        <v>44232</v>
      </c>
      <c r="B39" s="1">
        <v>2.032</v>
      </c>
      <c r="C39" s="16">
        <v>82.600999999999999</v>
      </c>
      <c r="D39" s="16">
        <v>27.597999999999999</v>
      </c>
      <c r="E39" s="94">
        <v>26.1</v>
      </c>
      <c r="F39" s="94">
        <v>29.16</v>
      </c>
      <c r="G39" s="16">
        <v>16.722000000000001</v>
      </c>
      <c r="H39" s="16">
        <v>43.61</v>
      </c>
      <c r="I39" s="16">
        <v>356.37200000000001</v>
      </c>
      <c r="J39" s="16">
        <v>19.117000000000001</v>
      </c>
      <c r="K39" s="16">
        <v>17.577999999999999</v>
      </c>
      <c r="L39" s="78">
        <v>1232</v>
      </c>
      <c r="M39" s="16">
        <v>28.396000000000001</v>
      </c>
      <c r="AI39" s="1"/>
    </row>
    <row r="40" spans="1:35" x14ac:dyDescent="0.2">
      <c r="A40" s="49">
        <f t="shared" si="1"/>
        <v>44233</v>
      </c>
      <c r="B40" s="1">
        <v>3.048</v>
      </c>
      <c r="C40" s="16">
        <v>85.186999999999998</v>
      </c>
      <c r="D40" s="16">
        <v>27.504999999999999</v>
      </c>
      <c r="E40" s="94">
        <v>26.28</v>
      </c>
      <c r="F40" s="94">
        <v>29.5</v>
      </c>
      <c r="G40" s="16">
        <v>10.798999999999999</v>
      </c>
      <c r="H40" s="16">
        <v>28.08</v>
      </c>
      <c r="I40" s="16">
        <v>325.98</v>
      </c>
      <c r="J40" s="16">
        <v>13.885</v>
      </c>
      <c r="K40" s="16">
        <v>16.248999999999999</v>
      </c>
      <c r="L40" s="78">
        <v>1224</v>
      </c>
      <c r="M40" s="16">
        <v>28.356999999999999</v>
      </c>
      <c r="AI40" s="1"/>
    </row>
    <row r="41" spans="1:35" x14ac:dyDescent="0.2">
      <c r="A41" s="49">
        <f t="shared" si="1"/>
        <v>44234</v>
      </c>
      <c r="B41" s="1">
        <v>0</v>
      </c>
      <c r="C41" s="16">
        <v>82.212999999999994</v>
      </c>
      <c r="D41" s="16">
        <v>27.292999999999999</v>
      </c>
      <c r="E41" s="94">
        <v>26.55</v>
      </c>
      <c r="F41" s="94">
        <v>28.02</v>
      </c>
      <c r="G41" s="16">
        <v>20.696000000000002</v>
      </c>
      <c r="H41" s="16">
        <v>28.75</v>
      </c>
      <c r="I41" s="16">
        <v>26.454000000000001</v>
      </c>
      <c r="J41" s="16">
        <v>20.456</v>
      </c>
      <c r="K41" s="16">
        <v>23.715</v>
      </c>
      <c r="L41" s="78">
        <v>1105</v>
      </c>
      <c r="M41" s="16">
        <v>28.277999999999999</v>
      </c>
      <c r="AI41" s="1"/>
    </row>
    <row r="42" spans="1:35" x14ac:dyDescent="0.2">
      <c r="A42" s="49">
        <f t="shared" si="1"/>
        <v>44235</v>
      </c>
      <c r="B42" s="1">
        <v>1.524</v>
      </c>
      <c r="C42" s="16">
        <v>82.494</v>
      </c>
      <c r="D42" s="16">
        <v>27.216999999999999</v>
      </c>
      <c r="E42" s="94">
        <v>26.06</v>
      </c>
      <c r="F42" s="94">
        <v>28.08</v>
      </c>
      <c r="G42" s="16">
        <v>22.131</v>
      </c>
      <c r="H42" s="16">
        <v>36.729999999999997</v>
      </c>
      <c r="I42" s="16">
        <v>19.329000000000001</v>
      </c>
      <c r="J42" s="16">
        <v>21.972000000000001</v>
      </c>
      <c r="K42" s="16">
        <v>15.381</v>
      </c>
      <c r="L42" s="78">
        <v>1080</v>
      </c>
      <c r="M42" s="16">
        <v>28.16</v>
      </c>
      <c r="AI42" s="1"/>
    </row>
    <row r="43" spans="1:35" x14ac:dyDescent="0.2">
      <c r="A43" s="49">
        <f t="shared" si="1"/>
        <v>44236</v>
      </c>
      <c r="B43" s="1">
        <v>0</v>
      </c>
      <c r="C43" s="16">
        <v>79.394000000000005</v>
      </c>
      <c r="D43" s="16">
        <v>27.355</v>
      </c>
      <c r="E43" s="94">
        <v>26.94</v>
      </c>
      <c r="F43" s="94">
        <v>27.81</v>
      </c>
      <c r="G43" s="16">
        <v>28.053999999999998</v>
      </c>
      <c r="H43" s="16">
        <v>39.729999999999997</v>
      </c>
      <c r="I43" s="16">
        <v>27</v>
      </c>
      <c r="J43" s="16">
        <v>26.818999999999999</v>
      </c>
      <c r="K43" s="16">
        <v>23.931999999999999</v>
      </c>
      <c r="L43" s="78">
        <v>984</v>
      </c>
      <c r="M43" s="16">
        <v>28.138000000000002</v>
      </c>
      <c r="AI43" s="1"/>
    </row>
    <row r="44" spans="1:35" x14ac:dyDescent="0.2">
      <c r="A44" s="49">
        <f t="shared" si="1"/>
        <v>44237</v>
      </c>
      <c r="B44" s="1">
        <v>23.622</v>
      </c>
      <c r="C44" s="16">
        <v>81.945999999999998</v>
      </c>
      <c r="D44" s="16">
        <v>26.713000000000001</v>
      </c>
      <c r="E44" s="94">
        <v>23.85</v>
      </c>
      <c r="F44" s="94">
        <v>27.95</v>
      </c>
      <c r="G44" s="16">
        <v>19.404</v>
      </c>
      <c r="H44" s="16">
        <v>33.799999999999997</v>
      </c>
      <c r="I44" s="16">
        <v>7.3949999999999996</v>
      </c>
      <c r="J44" s="16">
        <v>19.343</v>
      </c>
      <c r="K44" s="16">
        <v>9.5229999999999997</v>
      </c>
      <c r="L44" s="78">
        <v>1141</v>
      </c>
      <c r="M44" s="16">
        <v>27.954000000000001</v>
      </c>
      <c r="AI44" s="1"/>
    </row>
    <row r="45" spans="1:35" x14ac:dyDescent="0.2">
      <c r="A45" s="49">
        <f t="shared" si="1"/>
        <v>44238</v>
      </c>
      <c r="B45" s="1">
        <v>0</v>
      </c>
      <c r="C45" s="16">
        <v>77.498000000000005</v>
      </c>
      <c r="D45" s="16">
        <v>27.263000000000002</v>
      </c>
      <c r="E45" s="94">
        <v>26.71</v>
      </c>
      <c r="F45" s="94">
        <v>28.25</v>
      </c>
      <c r="G45" s="16">
        <v>19.896000000000001</v>
      </c>
      <c r="H45" s="16">
        <v>31.72</v>
      </c>
      <c r="I45" s="16">
        <v>10.101000000000001</v>
      </c>
      <c r="J45" s="16">
        <v>20.306999999999999</v>
      </c>
      <c r="K45" s="16">
        <v>23.425000000000001</v>
      </c>
      <c r="L45" s="78">
        <v>1089</v>
      </c>
      <c r="M45" s="16">
        <v>28.032</v>
      </c>
      <c r="AI45" s="1"/>
    </row>
    <row r="46" spans="1:35" x14ac:dyDescent="0.2">
      <c r="A46" s="49">
        <f t="shared" si="1"/>
        <v>44239</v>
      </c>
      <c r="B46" s="1">
        <v>0.50800000000000001</v>
      </c>
      <c r="C46" s="16">
        <v>79.129000000000005</v>
      </c>
      <c r="D46" s="16">
        <v>27.169</v>
      </c>
      <c r="E46" s="94">
        <v>26.16</v>
      </c>
      <c r="F46" s="94">
        <v>28.02</v>
      </c>
      <c r="G46" s="16">
        <v>16.606000000000002</v>
      </c>
      <c r="H46" s="16">
        <v>31.01</v>
      </c>
      <c r="I46" s="16">
        <v>20.306000000000001</v>
      </c>
      <c r="J46" s="16">
        <v>17.21</v>
      </c>
      <c r="K46" s="16">
        <v>23.152999999999999</v>
      </c>
      <c r="L46" s="78">
        <v>1248</v>
      </c>
      <c r="M46" s="16">
        <v>28.132000000000001</v>
      </c>
      <c r="AI46" s="1"/>
    </row>
    <row r="47" spans="1:35" x14ac:dyDescent="0.2">
      <c r="A47" s="49">
        <f t="shared" si="1"/>
        <v>44240</v>
      </c>
      <c r="B47" s="1">
        <v>0</v>
      </c>
      <c r="C47" s="16">
        <v>81.644000000000005</v>
      </c>
      <c r="D47" s="16">
        <v>26.198</v>
      </c>
      <c r="E47" s="94">
        <v>22.51</v>
      </c>
      <c r="F47" s="94">
        <v>28.83</v>
      </c>
      <c r="G47" s="16">
        <v>6.452</v>
      </c>
      <c r="H47" s="16">
        <v>16.48</v>
      </c>
      <c r="I47" s="16">
        <v>4.4219999999999997</v>
      </c>
      <c r="J47" s="16">
        <v>8.0739999999999998</v>
      </c>
      <c r="K47" s="16">
        <v>25.196000000000002</v>
      </c>
      <c r="L47" s="78">
        <v>1074</v>
      </c>
      <c r="M47" s="16">
        <v>28.495000000000001</v>
      </c>
      <c r="AI47" s="1"/>
    </row>
    <row r="48" spans="1:35" x14ac:dyDescent="0.2">
      <c r="A48" s="49">
        <f t="shared" si="1"/>
        <v>44241</v>
      </c>
      <c r="B48" s="1">
        <v>0</v>
      </c>
      <c r="C48" s="16">
        <v>83.302999999999997</v>
      </c>
      <c r="D48" s="16">
        <v>26.547000000000001</v>
      </c>
      <c r="E48" s="94">
        <v>22.94</v>
      </c>
      <c r="F48" s="94">
        <v>28.99</v>
      </c>
      <c r="G48" s="16">
        <v>6.7709999999999999</v>
      </c>
      <c r="H48" s="16">
        <v>20.57</v>
      </c>
      <c r="I48" s="16">
        <v>12.743</v>
      </c>
      <c r="J48" s="16">
        <v>8.17</v>
      </c>
      <c r="K48" s="16">
        <v>24.167000000000002</v>
      </c>
      <c r="L48" s="78">
        <v>1214</v>
      </c>
      <c r="M48" s="16">
        <v>28.934999999999999</v>
      </c>
      <c r="AI48" s="1"/>
    </row>
    <row r="49" spans="1:35" x14ac:dyDescent="0.2">
      <c r="A49" s="49">
        <f t="shared" si="1"/>
        <v>44242</v>
      </c>
      <c r="B49" s="1">
        <v>0.50800000000000001</v>
      </c>
      <c r="C49" s="16">
        <v>82.209000000000003</v>
      </c>
      <c r="D49" s="16">
        <v>27.308</v>
      </c>
      <c r="E49" s="94">
        <v>24.73</v>
      </c>
      <c r="F49" s="94">
        <v>29.47</v>
      </c>
      <c r="G49" s="16">
        <v>7.7729999999999997</v>
      </c>
      <c r="H49" s="16">
        <v>20.85</v>
      </c>
      <c r="I49" s="16">
        <v>313.96899999999999</v>
      </c>
      <c r="J49" s="16">
        <v>12.03</v>
      </c>
      <c r="K49" s="16">
        <v>13.337999999999999</v>
      </c>
      <c r="L49" s="78">
        <v>1209</v>
      </c>
      <c r="M49" s="16">
        <v>28.922000000000001</v>
      </c>
      <c r="AI49" s="1"/>
    </row>
    <row r="50" spans="1:35" x14ac:dyDescent="0.2">
      <c r="A50" s="49">
        <f t="shared" si="1"/>
        <v>44243</v>
      </c>
      <c r="B50" s="1">
        <v>0.254</v>
      </c>
      <c r="C50" s="16">
        <v>82.805000000000007</v>
      </c>
      <c r="D50" s="16">
        <v>27.67</v>
      </c>
      <c r="E50" s="94">
        <v>26.35</v>
      </c>
      <c r="F50" s="94">
        <v>28.62</v>
      </c>
      <c r="G50" s="16">
        <v>16.033999999999999</v>
      </c>
      <c r="H50" s="16">
        <v>29.25</v>
      </c>
      <c r="I50" s="16">
        <v>31.103000000000002</v>
      </c>
      <c r="J50" s="16">
        <v>15.917</v>
      </c>
      <c r="K50" s="16">
        <v>22.285</v>
      </c>
      <c r="L50" s="78">
        <v>1069</v>
      </c>
      <c r="M50" s="16">
        <v>29.018000000000001</v>
      </c>
      <c r="AI50" s="1"/>
    </row>
    <row r="51" spans="1:35" x14ac:dyDescent="0.2">
      <c r="A51" s="49">
        <f t="shared" si="1"/>
        <v>44244</v>
      </c>
      <c r="B51" s="1">
        <v>0</v>
      </c>
      <c r="C51" s="16">
        <v>78.043000000000006</v>
      </c>
      <c r="D51" s="16">
        <v>27.59</v>
      </c>
      <c r="E51" s="94">
        <v>26.47</v>
      </c>
      <c r="F51" s="94">
        <v>28.35</v>
      </c>
      <c r="G51" s="16">
        <v>21.853000000000002</v>
      </c>
      <c r="H51" s="16">
        <v>32.14</v>
      </c>
      <c r="I51" s="16">
        <v>28.550999999999998</v>
      </c>
      <c r="J51" s="16">
        <v>21.760999999999999</v>
      </c>
      <c r="K51" s="16">
        <v>23.876999999999999</v>
      </c>
      <c r="L51" s="78">
        <v>1067</v>
      </c>
      <c r="M51" s="16">
        <v>29.048999999999999</v>
      </c>
      <c r="AI51" s="1"/>
    </row>
    <row r="52" spans="1:35" x14ac:dyDescent="0.2">
      <c r="A52" s="49">
        <f t="shared" si="1"/>
        <v>44245</v>
      </c>
      <c r="B52" s="1">
        <v>0</v>
      </c>
      <c r="C52" s="16">
        <v>77.366</v>
      </c>
      <c r="D52" s="16">
        <v>27.495000000000001</v>
      </c>
      <c r="E52" s="94">
        <v>25.84</v>
      </c>
      <c r="F52" s="94">
        <v>28.22</v>
      </c>
      <c r="G52" s="16">
        <v>18.890999999999998</v>
      </c>
      <c r="H52" s="16">
        <v>33.090000000000003</v>
      </c>
      <c r="I52" s="16">
        <v>24.277999999999999</v>
      </c>
      <c r="J52" s="16">
        <v>18.850000000000001</v>
      </c>
      <c r="K52" s="16">
        <v>24.25</v>
      </c>
      <c r="L52" s="78">
        <v>1078</v>
      </c>
      <c r="M52" s="16">
        <v>29.170999999999999</v>
      </c>
      <c r="AI52" s="1"/>
    </row>
    <row r="53" spans="1:35" x14ac:dyDescent="0.2">
      <c r="A53" s="49">
        <f t="shared" si="1"/>
        <v>44246</v>
      </c>
      <c r="B53" s="1">
        <v>1.27</v>
      </c>
      <c r="C53" s="16">
        <v>85.99</v>
      </c>
      <c r="D53" s="16">
        <v>26.256</v>
      </c>
      <c r="E53" s="94">
        <v>23.18</v>
      </c>
      <c r="F53" s="94">
        <v>29.67</v>
      </c>
      <c r="G53" s="16">
        <v>7.0670000000000002</v>
      </c>
      <c r="H53" s="16">
        <v>26.57</v>
      </c>
      <c r="I53" s="16">
        <v>231.34899999999999</v>
      </c>
      <c r="J53" s="16">
        <v>7.9109999999999996</v>
      </c>
      <c r="K53" s="16">
        <v>20.524999999999999</v>
      </c>
      <c r="L53" s="78">
        <v>1501</v>
      </c>
      <c r="M53" s="16">
        <v>29.14</v>
      </c>
      <c r="AI53" s="1"/>
    </row>
    <row r="54" spans="1:35" x14ac:dyDescent="0.2">
      <c r="A54" s="49">
        <f t="shared" si="1"/>
        <v>44247</v>
      </c>
      <c r="B54" s="1">
        <v>0</v>
      </c>
      <c r="C54" s="16">
        <v>78.840999999999994</v>
      </c>
      <c r="D54" s="16">
        <v>27.558</v>
      </c>
      <c r="E54" s="94">
        <v>26.64</v>
      </c>
      <c r="F54" s="94">
        <v>28.79</v>
      </c>
      <c r="G54" s="16">
        <v>22.023</v>
      </c>
      <c r="H54" s="16">
        <v>38.53</v>
      </c>
      <c r="I54" s="16">
        <v>32.429000000000002</v>
      </c>
      <c r="J54" s="16">
        <v>21.288</v>
      </c>
      <c r="K54" s="16">
        <v>23.344000000000001</v>
      </c>
      <c r="L54" s="78">
        <v>1378</v>
      </c>
      <c r="M54" s="16">
        <v>28.928999999999998</v>
      </c>
      <c r="AI54" s="1"/>
    </row>
    <row r="55" spans="1:35" x14ac:dyDescent="0.2">
      <c r="A55" s="49">
        <f t="shared" si="1"/>
        <v>44248</v>
      </c>
      <c r="B55" s="1">
        <v>0</v>
      </c>
      <c r="C55" s="16">
        <v>77.100999999999999</v>
      </c>
      <c r="D55" s="16">
        <v>27.516999999999999</v>
      </c>
      <c r="E55" s="94">
        <v>26.64</v>
      </c>
      <c r="F55" s="94">
        <v>28.08</v>
      </c>
      <c r="G55" s="16">
        <v>28.933</v>
      </c>
      <c r="H55" s="16">
        <v>41.7</v>
      </c>
      <c r="I55" s="16">
        <v>26.585000000000001</v>
      </c>
      <c r="J55" s="16">
        <v>27.686</v>
      </c>
      <c r="K55" s="16">
        <v>25.013000000000002</v>
      </c>
      <c r="L55" s="78">
        <v>1176</v>
      </c>
      <c r="M55" s="16">
        <v>28.806999999999999</v>
      </c>
      <c r="AI55" s="1"/>
    </row>
    <row r="56" spans="1:35" x14ac:dyDescent="0.2">
      <c r="A56" s="49">
        <f t="shared" si="1"/>
        <v>44249</v>
      </c>
      <c r="B56" s="1">
        <v>3.302</v>
      </c>
      <c r="C56" s="16">
        <v>74.721999999999994</v>
      </c>
      <c r="D56" s="16">
        <v>27.31</v>
      </c>
      <c r="E56" s="94">
        <v>25.06</v>
      </c>
      <c r="F56" s="94">
        <v>27.98</v>
      </c>
      <c r="G56" s="16">
        <v>27.396000000000001</v>
      </c>
      <c r="H56" s="16">
        <v>53.48</v>
      </c>
      <c r="I56" s="16">
        <v>24.120999999999999</v>
      </c>
      <c r="J56" s="16">
        <v>26.768000000000001</v>
      </c>
      <c r="K56" s="16">
        <v>24.893999999999998</v>
      </c>
      <c r="L56" s="78">
        <v>1216</v>
      </c>
      <c r="M56" s="16">
        <v>28.567</v>
      </c>
      <c r="AI56" s="1"/>
    </row>
    <row r="57" spans="1:35" x14ac:dyDescent="0.2">
      <c r="A57" s="49">
        <f t="shared" si="1"/>
        <v>44250</v>
      </c>
      <c r="B57" s="1">
        <v>0</v>
      </c>
      <c r="C57" s="16">
        <v>76.242999999999995</v>
      </c>
      <c r="D57" s="16">
        <v>27.378</v>
      </c>
      <c r="E57" s="94">
        <v>26.81</v>
      </c>
      <c r="F57" s="94">
        <v>28.05</v>
      </c>
      <c r="G57" s="16">
        <v>24.960999999999999</v>
      </c>
      <c r="H57" s="16">
        <v>37.22</v>
      </c>
      <c r="I57" s="16">
        <v>16.241</v>
      </c>
      <c r="J57" s="16">
        <v>25.077999999999999</v>
      </c>
      <c r="K57" s="16">
        <v>24.98</v>
      </c>
      <c r="L57" s="78">
        <v>1170</v>
      </c>
      <c r="M57" s="16">
        <v>28.501000000000001</v>
      </c>
      <c r="AI57" s="1"/>
    </row>
    <row r="58" spans="1:35" x14ac:dyDescent="0.2">
      <c r="A58" s="49">
        <f t="shared" si="1"/>
        <v>44251</v>
      </c>
      <c r="B58" s="1">
        <v>3.81</v>
      </c>
      <c r="C58" s="16">
        <v>80.994</v>
      </c>
      <c r="D58" s="16">
        <v>27.459</v>
      </c>
      <c r="E58" s="94">
        <v>25.45</v>
      </c>
      <c r="F58" s="94">
        <v>28.22</v>
      </c>
      <c r="G58" s="16">
        <v>26.716999999999999</v>
      </c>
      <c r="H58" s="16">
        <v>42.97</v>
      </c>
      <c r="I58" s="16">
        <v>15.225</v>
      </c>
      <c r="J58" s="16">
        <v>26.861000000000001</v>
      </c>
      <c r="K58" s="16">
        <v>22.832999999999998</v>
      </c>
      <c r="L58" s="78">
        <v>1218</v>
      </c>
      <c r="M58" s="16">
        <v>28.466999999999999</v>
      </c>
      <c r="AI58" s="1"/>
    </row>
    <row r="59" spans="1:35" x14ac:dyDescent="0.2">
      <c r="A59" s="49">
        <f t="shared" si="1"/>
        <v>44252</v>
      </c>
      <c r="B59" s="1">
        <v>0</v>
      </c>
      <c r="C59" s="16">
        <v>82.152000000000001</v>
      </c>
      <c r="D59" s="16">
        <v>27.66</v>
      </c>
      <c r="E59" s="94">
        <v>26.47</v>
      </c>
      <c r="F59" s="94">
        <v>28.29</v>
      </c>
      <c r="G59" s="16">
        <v>32.927</v>
      </c>
      <c r="H59" s="16">
        <v>46.89</v>
      </c>
      <c r="I59" s="16">
        <v>18.655000000000001</v>
      </c>
      <c r="J59" s="16">
        <v>31.094000000000001</v>
      </c>
      <c r="K59" s="16">
        <v>21.24</v>
      </c>
      <c r="L59" s="78">
        <v>1328</v>
      </c>
      <c r="M59" s="16">
        <v>28.431000000000001</v>
      </c>
      <c r="AI59" s="1"/>
    </row>
    <row r="60" spans="1:35" x14ac:dyDescent="0.2">
      <c r="A60" s="49">
        <f t="shared" si="1"/>
        <v>44253</v>
      </c>
      <c r="B60" s="1">
        <v>1.524</v>
      </c>
      <c r="C60" s="16">
        <v>83.468000000000004</v>
      </c>
      <c r="D60" s="16">
        <v>27.49</v>
      </c>
      <c r="E60" s="94">
        <v>25.86</v>
      </c>
      <c r="F60" s="94">
        <v>28.25</v>
      </c>
      <c r="G60" s="16">
        <v>31.117000000000001</v>
      </c>
      <c r="H60" s="16">
        <v>43.11</v>
      </c>
      <c r="I60" s="16">
        <v>25.765000000000001</v>
      </c>
      <c r="J60" s="16">
        <v>29.06</v>
      </c>
      <c r="K60" s="16">
        <v>24.117999999999999</v>
      </c>
      <c r="L60" s="78">
        <v>1296</v>
      </c>
      <c r="M60" s="16">
        <v>28.393000000000001</v>
      </c>
      <c r="AI60" s="1"/>
    </row>
    <row r="61" spans="1:35" x14ac:dyDescent="0.2">
      <c r="A61" s="49">
        <f t="shared" si="1"/>
        <v>44254</v>
      </c>
      <c r="B61" s="1">
        <v>0.76200000000000001</v>
      </c>
      <c r="C61" s="16">
        <v>81.430000000000007</v>
      </c>
      <c r="D61" s="16">
        <v>27.399000000000001</v>
      </c>
      <c r="E61" s="94">
        <v>26.53</v>
      </c>
      <c r="F61" s="94">
        <v>28.15</v>
      </c>
      <c r="G61" s="16">
        <v>32.216000000000001</v>
      </c>
      <c r="H61" s="16">
        <v>50.24</v>
      </c>
      <c r="I61" s="16">
        <v>38.167000000000002</v>
      </c>
      <c r="J61" s="16">
        <v>29.687999999999999</v>
      </c>
      <c r="K61" s="16">
        <v>20.11</v>
      </c>
      <c r="L61" s="78">
        <v>1220</v>
      </c>
      <c r="M61" s="16">
        <v>28.315000000000001</v>
      </c>
      <c r="AI61" s="1"/>
    </row>
    <row r="62" spans="1:35" x14ac:dyDescent="0.2">
      <c r="A62" s="49">
        <f t="shared" si="1"/>
        <v>44255</v>
      </c>
      <c r="B62" s="1">
        <v>0.254</v>
      </c>
      <c r="C62" s="16">
        <v>79.561000000000007</v>
      </c>
      <c r="D62" s="16">
        <v>27.440999999999999</v>
      </c>
      <c r="E62" s="94">
        <v>26.78</v>
      </c>
      <c r="F62" s="94">
        <v>28.05</v>
      </c>
      <c r="G62" s="16">
        <v>29.364000000000001</v>
      </c>
      <c r="H62" s="16">
        <v>42.79</v>
      </c>
      <c r="I62" s="16">
        <v>26.055</v>
      </c>
      <c r="J62" s="16">
        <v>27.762</v>
      </c>
      <c r="K62" s="16">
        <v>25.637</v>
      </c>
      <c r="L62" s="78">
        <v>1069</v>
      </c>
      <c r="M62" s="16">
        <v>28.239000000000001</v>
      </c>
      <c r="AI62" s="1"/>
    </row>
    <row r="63" spans="1:35" x14ac:dyDescent="0.2">
      <c r="A63" s="49">
        <f t="shared" si="1"/>
        <v>44256</v>
      </c>
      <c r="B63" s="1">
        <v>0</v>
      </c>
      <c r="C63" s="16">
        <v>80.031000000000006</v>
      </c>
      <c r="D63" s="16">
        <v>27.443000000000001</v>
      </c>
      <c r="E63" s="94">
        <v>26.88</v>
      </c>
      <c r="F63" s="94">
        <v>28.02</v>
      </c>
      <c r="G63" s="16">
        <v>28.795000000000002</v>
      </c>
      <c r="H63" s="16">
        <v>41.81</v>
      </c>
      <c r="I63" s="16">
        <v>30.044</v>
      </c>
      <c r="J63" s="16">
        <v>26.844999999999999</v>
      </c>
      <c r="K63" s="16">
        <v>25.943999999999999</v>
      </c>
      <c r="L63" s="78">
        <v>1029</v>
      </c>
      <c r="M63" s="16">
        <v>28.216000000000001</v>
      </c>
      <c r="AI63" s="1"/>
    </row>
    <row r="64" spans="1:35" x14ac:dyDescent="0.2">
      <c r="A64" s="49">
        <f t="shared" si="1"/>
        <v>44257</v>
      </c>
      <c r="B64" s="1">
        <v>0</v>
      </c>
      <c r="C64" s="16">
        <v>76.284000000000006</v>
      </c>
      <c r="D64" s="16">
        <v>27.338000000000001</v>
      </c>
      <c r="E64" s="94">
        <v>26.81</v>
      </c>
      <c r="F64" s="94">
        <v>27.88</v>
      </c>
      <c r="G64" s="16">
        <v>28.716000000000001</v>
      </c>
      <c r="H64" s="16">
        <v>43.57</v>
      </c>
      <c r="I64" s="16">
        <v>31.257000000000001</v>
      </c>
      <c r="J64" s="16">
        <v>26.585999999999999</v>
      </c>
      <c r="K64" s="16">
        <v>25.88</v>
      </c>
      <c r="L64" s="78">
        <v>1088</v>
      </c>
      <c r="M64" s="16">
        <v>28.266999999999999</v>
      </c>
      <c r="AI64" s="1"/>
    </row>
    <row r="65" spans="1:35" x14ac:dyDescent="0.2">
      <c r="A65" s="49">
        <f t="shared" si="1"/>
        <v>44258</v>
      </c>
      <c r="B65" s="1">
        <v>0</v>
      </c>
      <c r="C65" s="16">
        <v>74.034999999999997</v>
      </c>
      <c r="D65" s="16">
        <v>27.283000000000001</v>
      </c>
      <c r="E65" s="94">
        <v>26.65</v>
      </c>
      <c r="F65" s="94">
        <v>28.02</v>
      </c>
      <c r="G65" s="16">
        <v>24.677</v>
      </c>
      <c r="H65" s="16">
        <v>34.43</v>
      </c>
      <c r="I65" s="16">
        <v>16.59</v>
      </c>
      <c r="J65" s="16">
        <v>23.553999999999998</v>
      </c>
      <c r="K65" s="16">
        <v>25.562999999999999</v>
      </c>
      <c r="L65" s="78">
        <v>1125</v>
      </c>
      <c r="M65" s="16">
        <v>28.324000000000002</v>
      </c>
      <c r="AI65" s="1"/>
    </row>
    <row r="66" spans="1:35" x14ac:dyDescent="0.2">
      <c r="A66" s="49">
        <f t="shared" si="1"/>
        <v>44259</v>
      </c>
      <c r="B66" s="1">
        <v>0</v>
      </c>
      <c r="C66" s="16">
        <v>75.998000000000005</v>
      </c>
      <c r="D66" s="16">
        <v>27.283000000000001</v>
      </c>
      <c r="E66" s="16">
        <v>26.77</v>
      </c>
      <c r="F66" s="16">
        <v>27.95</v>
      </c>
      <c r="G66" s="16">
        <v>25.097000000000001</v>
      </c>
      <c r="H66" s="16">
        <v>35.6</v>
      </c>
      <c r="I66" s="16">
        <v>26.335999999999999</v>
      </c>
      <c r="J66" s="16">
        <v>24.672999999999998</v>
      </c>
      <c r="K66" s="16">
        <v>26.718</v>
      </c>
      <c r="L66" s="78">
        <v>1098</v>
      </c>
      <c r="M66" s="16">
        <v>28.533999999999999</v>
      </c>
      <c r="AI66" s="1"/>
    </row>
    <row r="67" spans="1:35" x14ac:dyDescent="0.2">
      <c r="A67" s="49">
        <f t="shared" si="1"/>
        <v>44260</v>
      </c>
      <c r="B67" s="1">
        <v>0</v>
      </c>
      <c r="C67" s="16">
        <v>72.138999999999996</v>
      </c>
      <c r="D67" s="16">
        <v>27.044</v>
      </c>
      <c r="E67" s="16">
        <v>25.68</v>
      </c>
      <c r="F67" s="16">
        <v>27.85</v>
      </c>
      <c r="G67" s="16">
        <v>24.456</v>
      </c>
      <c r="H67" s="16">
        <v>37.11</v>
      </c>
      <c r="I67" s="16">
        <v>29.268999999999998</v>
      </c>
      <c r="J67" s="16">
        <v>23.748999999999999</v>
      </c>
      <c r="K67" s="16">
        <v>27.257000000000001</v>
      </c>
      <c r="L67" s="78">
        <v>1075</v>
      </c>
      <c r="M67" s="16">
        <v>28.628</v>
      </c>
      <c r="AI67" s="1"/>
    </row>
    <row r="68" spans="1:35" x14ac:dyDescent="0.2">
      <c r="A68" s="49">
        <f t="shared" si="1"/>
        <v>44261</v>
      </c>
      <c r="B68" s="1">
        <v>0</v>
      </c>
      <c r="C68" s="16">
        <v>71.593000000000004</v>
      </c>
      <c r="D68" s="16">
        <v>27.018999999999998</v>
      </c>
      <c r="E68" s="16">
        <v>26.28</v>
      </c>
      <c r="F68" s="16">
        <v>28.49</v>
      </c>
      <c r="G68" s="16">
        <v>19.408000000000001</v>
      </c>
      <c r="H68" s="16">
        <v>33.9</v>
      </c>
      <c r="I68" s="16">
        <v>0.373</v>
      </c>
      <c r="J68" s="16">
        <v>22.001000000000001</v>
      </c>
      <c r="K68" s="16">
        <v>23.849</v>
      </c>
      <c r="L68" s="78">
        <v>1141</v>
      </c>
      <c r="M68" s="16">
        <v>28.471</v>
      </c>
      <c r="AI68" s="1"/>
    </row>
    <row r="69" spans="1:35" x14ac:dyDescent="0.2">
      <c r="A69" s="49">
        <f t="shared" si="1"/>
        <v>44262</v>
      </c>
      <c r="B69" s="1">
        <v>1.27</v>
      </c>
      <c r="C69" s="16">
        <v>81.888000000000005</v>
      </c>
      <c r="D69" s="16">
        <v>27.045000000000002</v>
      </c>
      <c r="E69" s="16">
        <v>25.2</v>
      </c>
      <c r="F69" s="16">
        <v>28.56</v>
      </c>
      <c r="G69" s="16">
        <v>19.663</v>
      </c>
      <c r="H69" s="16">
        <v>49.74</v>
      </c>
      <c r="I69" s="16">
        <v>348.39800000000002</v>
      </c>
      <c r="J69" s="16">
        <v>29.052</v>
      </c>
      <c r="K69" s="16">
        <v>13.930999999999999</v>
      </c>
      <c r="L69" s="78">
        <v>1361</v>
      </c>
      <c r="M69" s="16">
        <v>28.106000000000002</v>
      </c>
      <c r="AI69" s="1"/>
    </row>
    <row r="70" spans="1:35" x14ac:dyDescent="0.2">
      <c r="A70" s="49">
        <f t="shared" si="1"/>
        <v>44263</v>
      </c>
      <c r="B70" s="1">
        <v>8.3819999999999997</v>
      </c>
      <c r="C70" s="16">
        <v>82.97</v>
      </c>
      <c r="D70" s="16">
        <v>27.08</v>
      </c>
      <c r="E70" s="16">
        <v>24.58</v>
      </c>
      <c r="F70" s="16">
        <v>28.02</v>
      </c>
      <c r="G70" s="16">
        <v>32.262999999999998</v>
      </c>
      <c r="H70" s="16">
        <v>58.81</v>
      </c>
      <c r="I70" s="16">
        <v>21.788</v>
      </c>
      <c r="J70" s="16">
        <v>30.8</v>
      </c>
      <c r="K70" s="16">
        <v>10.574999999999999</v>
      </c>
      <c r="L70" s="78">
        <v>1260</v>
      </c>
      <c r="M70" s="16">
        <v>27.818000000000001</v>
      </c>
      <c r="AI70" s="1"/>
    </row>
    <row r="71" spans="1:35" x14ac:dyDescent="0.2">
      <c r="A71" s="49">
        <f t="shared" si="1"/>
        <v>44264</v>
      </c>
      <c r="B71" s="1">
        <v>0</v>
      </c>
      <c r="C71" s="16">
        <v>81.334000000000003</v>
      </c>
      <c r="D71" s="16">
        <v>27.449000000000002</v>
      </c>
      <c r="E71" s="16">
        <v>26.4</v>
      </c>
      <c r="F71" s="16">
        <v>28.29</v>
      </c>
      <c r="G71" s="16">
        <v>30.648</v>
      </c>
      <c r="H71" s="16">
        <v>43.32</v>
      </c>
      <c r="I71" s="16">
        <v>27.832000000000001</v>
      </c>
      <c r="J71" s="16">
        <v>29.074999999999999</v>
      </c>
      <c r="K71" s="16">
        <v>19.64</v>
      </c>
      <c r="L71" s="78">
        <v>1292</v>
      </c>
      <c r="M71" s="16">
        <v>27.896999999999998</v>
      </c>
      <c r="AI71" s="1"/>
    </row>
    <row r="72" spans="1:35" x14ac:dyDescent="0.2">
      <c r="A72" s="49">
        <f t="shared" si="1"/>
        <v>44265</v>
      </c>
      <c r="B72" s="1">
        <v>1.016</v>
      </c>
      <c r="C72" s="16">
        <v>77.790999999999997</v>
      </c>
      <c r="D72" s="16">
        <v>27.359000000000002</v>
      </c>
      <c r="E72" s="16">
        <v>25.62</v>
      </c>
      <c r="F72" s="16">
        <v>28.02</v>
      </c>
      <c r="G72" s="16">
        <v>31.826000000000001</v>
      </c>
      <c r="H72" s="16">
        <v>47.52</v>
      </c>
      <c r="I72" s="16">
        <v>28.692</v>
      </c>
      <c r="J72" s="16">
        <v>29.498999999999999</v>
      </c>
      <c r="K72" s="16">
        <v>24.143999999999998</v>
      </c>
      <c r="L72" s="78">
        <v>1224</v>
      </c>
      <c r="M72" s="16">
        <v>27.779</v>
      </c>
      <c r="AI72" s="1"/>
    </row>
    <row r="73" spans="1:35" x14ac:dyDescent="0.2">
      <c r="A73" s="49">
        <f t="shared" si="1"/>
        <v>44266</v>
      </c>
      <c r="B73" s="1">
        <v>0</v>
      </c>
      <c r="C73" s="16">
        <v>75.117000000000004</v>
      </c>
      <c r="D73" s="16">
        <v>27.157</v>
      </c>
      <c r="E73" s="16">
        <v>25.88</v>
      </c>
      <c r="F73" s="16">
        <v>28.08</v>
      </c>
      <c r="G73" s="16">
        <v>21.640999999999998</v>
      </c>
      <c r="H73" s="16">
        <v>35.880000000000003</v>
      </c>
      <c r="I73" s="16">
        <v>21.710999999999999</v>
      </c>
      <c r="J73" s="16">
        <v>21.146000000000001</v>
      </c>
      <c r="K73" s="16">
        <v>26.300999999999998</v>
      </c>
      <c r="L73" s="78">
        <v>1223</v>
      </c>
      <c r="M73" s="16">
        <v>27.946000000000002</v>
      </c>
      <c r="AI73" s="1"/>
    </row>
    <row r="74" spans="1:35" x14ac:dyDescent="0.2">
      <c r="A74" s="49">
        <f t="shared" si="1"/>
        <v>44267</v>
      </c>
      <c r="B74" s="1">
        <v>3.556</v>
      </c>
      <c r="C74" s="16">
        <v>79.221999999999994</v>
      </c>
      <c r="D74" s="16">
        <v>27.068000000000001</v>
      </c>
      <c r="E74" s="16">
        <v>24.59</v>
      </c>
      <c r="F74" s="16">
        <v>28.08</v>
      </c>
      <c r="G74" s="16">
        <v>20.497</v>
      </c>
      <c r="H74" s="16">
        <v>36.549999999999997</v>
      </c>
      <c r="I74" s="16">
        <v>18.805</v>
      </c>
      <c r="J74" s="16">
        <v>20.904</v>
      </c>
      <c r="K74" s="16">
        <v>24.626999999999999</v>
      </c>
      <c r="L74" s="78">
        <v>1130</v>
      </c>
      <c r="M74" s="16">
        <v>28.064</v>
      </c>
      <c r="AI74" s="1"/>
    </row>
    <row r="75" spans="1:35" x14ac:dyDescent="0.2">
      <c r="A75" s="49">
        <f t="shared" si="1"/>
        <v>44268</v>
      </c>
      <c r="B75" s="1">
        <v>0</v>
      </c>
      <c r="C75" s="16">
        <v>78.114000000000004</v>
      </c>
      <c r="D75" s="16">
        <v>27.234999999999999</v>
      </c>
      <c r="E75" s="16">
        <v>25.87</v>
      </c>
      <c r="F75" s="16">
        <v>28.08</v>
      </c>
      <c r="G75" s="16">
        <v>23.591999999999999</v>
      </c>
      <c r="H75" s="16">
        <v>37.86</v>
      </c>
      <c r="I75" s="16">
        <v>31.898</v>
      </c>
      <c r="J75" s="16">
        <v>23.141999999999999</v>
      </c>
      <c r="K75" s="16">
        <v>26.797000000000001</v>
      </c>
      <c r="L75" s="78">
        <v>1207</v>
      </c>
      <c r="M75" s="16">
        <v>28.210999999999999</v>
      </c>
      <c r="AI75" s="1"/>
    </row>
    <row r="76" spans="1:35" x14ac:dyDescent="0.2">
      <c r="A76" s="49">
        <f t="shared" si="1"/>
        <v>44269</v>
      </c>
      <c r="B76" s="1">
        <v>0</v>
      </c>
      <c r="C76" s="16">
        <v>78.951999999999998</v>
      </c>
      <c r="D76" s="16">
        <v>27.131</v>
      </c>
      <c r="E76" s="16">
        <v>25.36</v>
      </c>
      <c r="F76" s="16">
        <v>27.98</v>
      </c>
      <c r="G76" s="16">
        <v>23.434000000000001</v>
      </c>
      <c r="H76" s="16">
        <v>34.93</v>
      </c>
      <c r="I76" s="16">
        <v>29.777999999999999</v>
      </c>
      <c r="J76" s="16">
        <v>23.19</v>
      </c>
      <c r="K76" s="16">
        <v>26.346</v>
      </c>
      <c r="L76" s="78">
        <v>1150</v>
      </c>
      <c r="M76" s="16">
        <v>28.402999999999999</v>
      </c>
      <c r="AI76" s="1"/>
    </row>
    <row r="77" spans="1:35" x14ac:dyDescent="0.2">
      <c r="A77" s="49">
        <f t="shared" si="1"/>
        <v>44270</v>
      </c>
      <c r="B77" s="1">
        <v>0</v>
      </c>
      <c r="C77" s="16">
        <v>77.567999999999998</v>
      </c>
      <c r="D77" s="16">
        <v>27.326000000000001</v>
      </c>
      <c r="E77" s="16">
        <v>26.44</v>
      </c>
      <c r="F77" s="16">
        <v>28.05</v>
      </c>
      <c r="G77" s="16">
        <v>25.384</v>
      </c>
      <c r="H77" s="16">
        <v>36.590000000000003</v>
      </c>
      <c r="I77" s="16">
        <v>27.594999999999999</v>
      </c>
      <c r="J77" s="16">
        <v>24.925999999999998</v>
      </c>
      <c r="K77" s="16">
        <v>25.69</v>
      </c>
      <c r="L77" s="78">
        <v>1146</v>
      </c>
      <c r="M77" s="16">
        <v>28.524999999999999</v>
      </c>
      <c r="AI77" s="1"/>
    </row>
    <row r="78" spans="1:35" x14ac:dyDescent="0.2">
      <c r="A78" s="49">
        <f t="shared" si="1"/>
        <v>44271</v>
      </c>
      <c r="B78" s="1">
        <v>0</v>
      </c>
      <c r="C78" s="16">
        <v>81.632999999999996</v>
      </c>
      <c r="D78" s="16">
        <v>27.021999999999998</v>
      </c>
      <c r="E78" s="16">
        <v>24.95</v>
      </c>
      <c r="F78" s="16">
        <v>28.29</v>
      </c>
      <c r="G78" s="16">
        <v>23.289000000000001</v>
      </c>
      <c r="H78" s="16">
        <v>45.97</v>
      </c>
      <c r="I78" s="16">
        <v>24.875</v>
      </c>
      <c r="J78" s="16">
        <v>22.77</v>
      </c>
      <c r="K78" s="16">
        <v>23.445</v>
      </c>
      <c r="L78" s="78">
        <v>1476</v>
      </c>
      <c r="M78" s="16">
        <v>28.594999999999999</v>
      </c>
      <c r="AI78" s="1"/>
    </row>
    <row r="79" spans="1:35" x14ac:dyDescent="0.2">
      <c r="A79" s="49">
        <f t="shared" si="1"/>
        <v>44272</v>
      </c>
      <c r="B79" s="1">
        <v>0</v>
      </c>
      <c r="C79" s="16">
        <v>84.132000000000005</v>
      </c>
      <c r="D79" s="16">
        <v>26.988</v>
      </c>
      <c r="E79" s="16">
        <v>24.43</v>
      </c>
      <c r="F79" s="16">
        <v>29.3</v>
      </c>
      <c r="G79" s="16">
        <v>8.7469999999999999</v>
      </c>
      <c r="H79" s="16">
        <v>26.71</v>
      </c>
      <c r="I79" s="16">
        <v>287.31799999999998</v>
      </c>
      <c r="J79" s="16">
        <v>11.067</v>
      </c>
      <c r="K79" s="16">
        <v>21.437999999999999</v>
      </c>
      <c r="L79" s="78">
        <v>1482</v>
      </c>
      <c r="M79" s="16">
        <v>28.802</v>
      </c>
      <c r="AI79" s="1"/>
    </row>
    <row r="80" spans="1:35" x14ac:dyDescent="0.2">
      <c r="A80" s="49">
        <f t="shared" si="1"/>
        <v>44273</v>
      </c>
      <c r="B80" s="1">
        <v>0</v>
      </c>
      <c r="C80" s="16">
        <v>86.146000000000001</v>
      </c>
      <c r="D80" s="16">
        <v>27.013999999999999</v>
      </c>
      <c r="E80" s="16">
        <v>24.83</v>
      </c>
      <c r="F80" s="16">
        <v>29.02</v>
      </c>
      <c r="G80" s="16">
        <v>10.763</v>
      </c>
      <c r="H80" s="16">
        <v>26.53</v>
      </c>
      <c r="I80" s="16">
        <v>340.09300000000002</v>
      </c>
      <c r="J80" s="16">
        <v>11.019</v>
      </c>
      <c r="K80" s="16">
        <v>21.181999999999999</v>
      </c>
      <c r="L80" s="78">
        <v>1146</v>
      </c>
      <c r="M80" s="16">
        <v>28.905000000000001</v>
      </c>
      <c r="AI80" s="1"/>
    </row>
    <row r="81" spans="1:49" x14ac:dyDescent="0.2">
      <c r="A81" s="49">
        <f t="shared" si="1"/>
        <v>44274</v>
      </c>
      <c r="B81" s="1">
        <v>23.622</v>
      </c>
      <c r="C81" s="16">
        <v>88.356999999999999</v>
      </c>
      <c r="D81" s="16">
        <v>26.062999999999999</v>
      </c>
      <c r="E81" s="16">
        <v>23.75</v>
      </c>
      <c r="F81" s="16">
        <v>27.81</v>
      </c>
      <c r="G81" s="16">
        <v>16.233000000000001</v>
      </c>
      <c r="H81" s="16">
        <v>45.86</v>
      </c>
      <c r="I81" s="16">
        <v>58.283999999999999</v>
      </c>
      <c r="J81" s="16">
        <v>15.329000000000001</v>
      </c>
      <c r="K81" s="16">
        <v>5.0410000000000004</v>
      </c>
      <c r="L81" s="78">
        <v>430.2</v>
      </c>
      <c r="M81" s="16">
        <v>28.448</v>
      </c>
      <c r="AI81" s="1"/>
    </row>
    <row r="82" spans="1:49" x14ac:dyDescent="0.2">
      <c r="A82" s="49">
        <f t="shared" si="1"/>
        <v>44275</v>
      </c>
      <c r="B82" s="1">
        <v>0</v>
      </c>
      <c r="C82" s="16">
        <v>78.837999999999994</v>
      </c>
      <c r="D82" s="16">
        <v>27.402000000000001</v>
      </c>
      <c r="E82" s="16">
        <v>26.87</v>
      </c>
      <c r="F82" s="16">
        <v>28.12</v>
      </c>
      <c r="G82" s="16">
        <v>29.71</v>
      </c>
      <c r="H82" s="16">
        <v>41.81</v>
      </c>
      <c r="I82" s="16">
        <v>32.542999999999999</v>
      </c>
      <c r="J82" s="16">
        <v>27.794</v>
      </c>
      <c r="K82" s="16">
        <v>26.210999999999999</v>
      </c>
      <c r="L82" s="78">
        <v>1149</v>
      </c>
      <c r="M82" s="16">
        <v>28.558</v>
      </c>
      <c r="AI82" s="1"/>
    </row>
    <row r="83" spans="1:49" x14ac:dyDescent="0.2">
      <c r="A83" s="49">
        <f t="shared" si="1"/>
        <v>44276</v>
      </c>
      <c r="B83" s="1">
        <v>0</v>
      </c>
      <c r="C83" s="16">
        <v>78.796000000000006</v>
      </c>
      <c r="D83" s="16">
        <v>27.431000000000001</v>
      </c>
      <c r="E83" s="16">
        <v>26.5</v>
      </c>
      <c r="F83" s="16">
        <v>28.18</v>
      </c>
      <c r="G83" s="16">
        <v>27.911999999999999</v>
      </c>
      <c r="H83" s="16">
        <v>39.619999999999997</v>
      </c>
      <c r="I83" s="16">
        <v>24.795999999999999</v>
      </c>
      <c r="J83" s="16">
        <v>26.995000000000001</v>
      </c>
      <c r="K83" s="16">
        <v>25.786999999999999</v>
      </c>
      <c r="L83" s="78">
        <v>1284</v>
      </c>
      <c r="M83" s="16">
        <v>28.565999999999999</v>
      </c>
      <c r="AI83" s="1"/>
    </row>
    <row r="84" spans="1:49" x14ac:dyDescent="0.2">
      <c r="A84" s="49">
        <f t="shared" si="1"/>
        <v>44277</v>
      </c>
      <c r="B84" s="1">
        <v>0</v>
      </c>
      <c r="C84" s="16">
        <v>77.680999999999997</v>
      </c>
      <c r="D84" s="16">
        <v>27.396000000000001</v>
      </c>
      <c r="E84" s="16">
        <v>26.34</v>
      </c>
      <c r="F84" s="16">
        <v>28.18</v>
      </c>
      <c r="G84" s="16">
        <v>22.741</v>
      </c>
      <c r="H84" s="16">
        <v>37.47</v>
      </c>
      <c r="I84" s="16">
        <v>20.626999999999999</v>
      </c>
      <c r="J84" s="16">
        <v>22.306999999999999</v>
      </c>
      <c r="K84" s="16">
        <v>27.83</v>
      </c>
      <c r="L84" s="78">
        <v>1083</v>
      </c>
      <c r="M84" s="16">
        <v>28.763999999999999</v>
      </c>
      <c r="AI84" s="1"/>
    </row>
    <row r="85" spans="1:49" x14ac:dyDescent="0.2">
      <c r="A85" s="49">
        <f t="shared" si="1"/>
        <v>44278</v>
      </c>
      <c r="B85" s="1">
        <v>2.286</v>
      </c>
      <c r="C85" s="16">
        <v>83.025999999999996</v>
      </c>
      <c r="D85" s="16">
        <v>26.481999999999999</v>
      </c>
      <c r="E85" s="16">
        <v>23.72</v>
      </c>
      <c r="F85" s="16">
        <v>28.25</v>
      </c>
      <c r="G85" s="16">
        <v>12.954000000000001</v>
      </c>
      <c r="H85" s="16">
        <v>30.09</v>
      </c>
      <c r="I85" s="16">
        <v>48.52</v>
      </c>
      <c r="J85" s="16">
        <v>12.688000000000001</v>
      </c>
      <c r="K85" s="16">
        <v>27.469000000000001</v>
      </c>
      <c r="L85" s="78">
        <v>1069</v>
      </c>
      <c r="M85" s="16">
        <v>28.95</v>
      </c>
      <c r="AI85" s="1"/>
    </row>
    <row r="86" spans="1:49" x14ac:dyDescent="0.2">
      <c r="A86" s="49">
        <f t="shared" si="1"/>
        <v>44279</v>
      </c>
      <c r="B86" s="1">
        <v>0</v>
      </c>
      <c r="C86" s="16">
        <v>81.968999999999994</v>
      </c>
      <c r="D86" s="16">
        <v>27.253</v>
      </c>
      <c r="E86" s="16">
        <v>25.07</v>
      </c>
      <c r="F86" s="16">
        <v>28.18</v>
      </c>
      <c r="G86" s="16">
        <v>20.731000000000002</v>
      </c>
      <c r="H86" s="16">
        <v>37.26</v>
      </c>
      <c r="I86" s="16">
        <v>40.503999999999998</v>
      </c>
      <c r="J86" s="16">
        <v>20.248000000000001</v>
      </c>
      <c r="K86" s="16">
        <v>27.536999999999999</v>
      </c>
      <c r="L86" s="78">
        <v>1060</v>
      </c>
      <c r="M86" s="16">
        <v>28.795000000000002</v>
      </c>
      <c r="AI86" s="1"/>
    </row>
    <row r="87" spans="1:49" x14ac:dyDescent="0.2">
      <c r="A87" s="49">
        <f t="shared" si="1"/>
        <v>44280</v>
      </c>
      <c r="B87" s="1">
        <v>0</v>
      </c>
      <c r="C87" s="16">
        <v>81.623999999999995</v>
      </c>
      <c r="D87" s="16">
        <v>27.696999999999999</v>
      </c>
      <c r="E87" s="16">
        <v>26.74</v>
      </c>
      <c r="F87" s="16">
        <v>28.45</v>
      </c>
      <c r="G87" s="16">
        <v>24.273</v>
      </c>
      <c r="H87" s="16">
        <v>37.04</v>
      </c>
      <c r="I87" s="16">
        <v>33.159999999999997</v>
      </c>
      <c r="J87" s="16">
        <v>24.077000000000002</v>
      </c>
      <c r="K87" s="16">
        <v>27.02</v>
      </c>
      <c r="L87" s="78">
        <v>1191</v>
      </c>
      <c r="M87" s="16">
        <v>28.952000000000002</v>
      </c>
      <c r="AI87" s="1"/>
    </row>
    <row r="88" spans="1:49" x14ac:dyDescent="0.2">
      <c r="A88" s="49">
        <f t="shared" ref="A88:A151" si="2">A87+1</f>
        <v>44281</v>
      </c>
      <c r="B88" s="1">
        <v>0.50800000000000001</v>
      </c>
      <c r="C88" s="16">
        <v>79.757000000000005</v>
      </c>
      <c r="D88" s="16">
        <v>27.719000000000001</v>
      </c>
      <c r="E88" s="16">
        <v>26.23</v>
      </c>
      <c r="F88" s="16">
        <v>28.35</v>
      </c>
      <c r="G88" s="16">
        <v>28.286999999999999</v>
      </c>
      <c r="H88" s="16">
        <v>41.98</v>
      </c>
      <c r="I88" s="16">
        <v>28.123999999999999</v>
      </c>
      <c r="J88" s="16">
        <v>27.367999999999999</v>
      </c>
      <c r="K88" s="16">
        <v>21.411000000000001</v>
      </c>
      <c r="L88" s="78">
        <v>1356</v>
      </c>
      <c r="M88" s="16">
        <v>28.826000000000001</v>
      </c>
      <c r="AI88" s="1"/>
    </row>
    <row r="89" spans="1:49" x14ac:dyDescent="0.2">
      <c r="A89" s="49">
        <f t="shared" si="2"/>
        <v>44282</v>
      </c>
      <c r="B89" s="1">
        <v>0.254</v>
      </c>
      <c r="C89" s="16">
        <v>78.844999999999999</v>
      </c>
      <c r="D89" s="16">
        <v>27.585999999999999</v>
      </c>
      <c r="E89" s="16">
        <v>26.67</v>
      </c>
      <c r="F89" s="16">
        <v>28.32</v>
      </c>
      <c r="G89" s="16">
        <v>30.88</v>
      </c>
      <c r="H89" s="16">
        <v>44.42</v>
      </c>
      <c r="I89" s="16">
        <v>24.300999999999998</v>
      </c>
      <c r="J89" s="16">
        <v>29.309000000000001</v>
      </c>
      <c r="K89" s="16">
        <v>25.992000000000001</v>
      </c>
      <c r="L89" s="78">
        <v>1230</v>
      </c>
      <c r="M89" s="16">
        <v>28.693000000000001</v>
      </c>
      <c r="AI89" s="1"/>
    </row>
    <row r="90" spans="1:49" x14ac:dyDescent="0.2">
      <c r="A90" s="49">
        <f t="shared" si="2"/>
        <v>44283</v>
      </c>
      <c r="B90" s="1">
        <v>3.302</v>
      </c>
      <c r="C90" s="16">
        <v>81.233000000000004</v>
      </c>
      <c r="D90" s="16">
        <v>27.347999999999999</v>
      </c>
      <c r="E90" s="16">
        <v>24.6</v>
      </c>
      <c r="F90" s="16">
        <v>28.22</v>
      </c>
      <c r="G90" s="16">
        <v>28.029</v>
      </c>
      <c r="H90" s="16">
        <v>43.04</v>
      </c>
      <c r="I90" s="16">
        <v>23.541</v>
      </c>
      <c r="J90" s="16">
        <v>26.587</v>
      </c>
      <c r="K90" s="16">
        <v>27.63</v>
      </c>
      <c r="L90" s="78">
        <v>1068</v>
      </c>
      <c r="M90" s="16">
        <v>28.626000000000001</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44284</v>
      </c>
      <c r="B91" s="1">
        <v>0</v>
      </c>
      <c r="C91" s="16">
        <v>84.536000000000001</v>
      </c>
      <c r="D91" s="16">
        <v>27.581</v>
      </c>
      <c r="E91" s="16">
        <v>26.73</v>
      </c>
      <c r="F91" s="16">
        <v>28.29</v>
      </c>
      <c r="G91" s="16">
        <v>31.536000000000001</v>
      </c>
      <c r="H91" s="16">
        <v>42.58</v>
      </c>
      <c r="I91" s="16">
        <v>34.362000000000002</v>
      </c>
      <c r="J91" s="16">
        <v>28.841999999999999</v>
      </c>
      <c r="K91" s="16">
        <v>25.501000000000001</v>
      </c>
      <c r="L91" s="78">
        <v>1171</v>
      </c>
      <c r="M91" s="16">
        <v>28.602</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44285</v>
      </c>
      <c r="B92" s="1">
        <v>0</v>
      </c>
      <c r="C92" s="16">
        <v>87.100999999999999</v>
      </c>
      <c r="D92" s="16">
        <v>27.721</v>
      </c>
      <c r="E92" s="16">
        <v>27.31</v>
      </c>
      <c r="F92" s="16">
        <v>28.25</v>
      </c>
      <c r="G92" s="16">
        <v>27.146000000000001</v>
      </c>
      <c r="H92" s="16">
        <v>37.78</v>
      </c>
      <c r="I92" s="16">
        <v>34.420999999999999</v>
      </c>
      <c r="J92" s="16">
        <v>25.286000000000001</v>
      </c>
      <c r="K92" s="16">
        <v>20.454999999999998</v>
      </c>
      <c r="L92" s="78">
        <v>1240</v>
      </c>
      <c r="M92" s="16">
        <v>28.69</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44286</v>
      </c>
      <c r="B93" s="1">
        <v>0</v>
      </c>
      <c r="C93" s="16">
        <v>87.221000000000004</v>
      </c>
      <c r="D93" s="16">
        <v>27.667000000000002</v>
      </c>
      <c r="E93" s="16">
        <v>26.7</v>
      </c>
      <c r="F93" s="16">
        <v>28.22</v>
      </c>
      <c r="G93" s="16">
        <v>27.495999999999999</v>
      </c>
      <c r="H93" s="16">
        <v>40.89</v>
      </c>
      <c r="I93" s="16">
        <v>34.792999999999999</v>
      </c>
      <c r="J93" s="16">
        <v>25.734000000000002</v>
      </c>
      <c r="K93" s="16">
        <v>26.120999999999999</v>
      </c>
      <c r="L93" s="78">
        <v>1147</v>
      </c>
      <c r="M93" s="16">
        <v>28.739000000000001</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44287</v>
      </c>
      <c r="B94" s="1">
        <v>0</v>
      </c>
      <c r="C94" s="16">
        <v>85.314999999999998</v>
      </c>
      <c r="D94" s="16">
        <v>27.466000000000001</v>
      </c>
      <c r="E94" s="16">
        <v>26.23</v>
      </c>
      <c r="F94" s="16">
        <v>28.18</v>
      </c>
      <c r="G94" s="16">
        <v>30.28</v>
      </c>
      <c r="H94" s="16">
        <v>44.63</v>
      </c>
      <c r="I94" s="16">
        <v>30.233000000000001</v>
      </c>
      <c r="J94" s="16">
        <v>28.353000000000002</v>
      </c>
      <c r="K94" s="16">
        <v>21.390999999999998</v>
      </c>
      <c r="L94" s="78">
        <v>1531</v>
      </c>
      <c r="M94" s="16">
        <v>28.76</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44288</v>
      </c>
      <c r="B95" s="1">
        <v>9.1440000000000001</v>
      </c>
      <c r="C95" s="16">
        <v>84.114999999999995</v>
      </c>
      <c r="D95" s="16">
        <v>27.436</v>
      </c>
      <c r="E95" s="16">
        <v>25.66</v>
      </c>
      <c r="F95" s="16">
        <v>28.15</v>
      </c>
      <c r="G95" s="16">
        <v>33.533000000000001</v>
      </c>
      <c r="H95" s="16">
        <v>51.79</v>
      </c>
      <c r="I95" s="16">
        <v>20.911000000000001</v>
      </c>
      <c r="J95" s="16">
        <v>31.210999999999999</v>
      </c>
      <c r="K95" s="16">
        <v>13.442</v>
      </c>
      <c r="L95" s="78">
        <v>1383</v>
      </c>
      <c r="M95" s="16">
        <v>28.574000000000002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44289</v>
      </c>
      <c r="B96" s="1">
        <v>8.6359999999999992</v>
      </c>
      <c r="C96" s="16">
        <v>82.388000000000005</v>
      </c>
      <c r="D96" s="16">
        <v>27.381</v>
      </c>
      <c r="E96" s="16">
        <v>25.42</v>
      </c>
      <c r="F96" s="16">
        <v>28.72</v>
      </c>
      <c r="G96" s="16">
        <v>25.893000000000001</v>
      </c>
      <c r="H96" s="16">
        <v>52.67</v>
      </c>
      <c r="I96" s="16">
        <v>1.2789999999999999</v>
      </c>
      <c r="J96" s="16">
        <v>27.428999999999998</v>
      </c>
      <c r="K96" s="16">
        <v>22.728999999999999</v>
      </c>
      <c r="L96" s="78">
        <v>1388</v>
      </c>
      <c r="M96" s="16">
        <v>28.893000000000001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44290</v>
      </c>
      <c r="B97" s="1">
        <v>15.747999999999999</v>
      </c>
      <c r="C97" s="16">
        <v>85.537999999999997</v>
      </c>
      <c r="D97" s="16">
        <v>27.03</v>
      </c>
      <c r="E97" s="16">
        <v>24.63</v>
      </c>
      <c r="F97" s="16">
        <v>28.15</v>
      </c>
      <c r="G97" s="16">
        <v>28.103000000000002</v>
      </c>
      <c r="H97" s="16">
        <v>48.76</v>
      </c>
      <c r="I97" s="16">
        <v>22.38</v>
      </c>
      <c r="J97" s="16">
        <v>27.14</v>
      </c>
      <c r="K97" s="16">
        <v>19.408999999999999</v>
      </c>
      <c r="L97" s="78">
        <v>1455</v>
      </c>
      <c r="M97" s="16">
        <v>28.649000000000001</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44291</v>
      </c>
      <c r="B98" s="1">
        <v>7.3659999999999997</v>
      </c>
      <c r="C98" s="16">
        <v>81.307000000000002</v>
      </c>
      <c r="D98" s="16">
        <v>27.312000000000001</v>
      </c>
      <c r="E98" s="16">
        <v>25.4</v>
      </c>
      <c r="F98" s="16">
        <v>28.29</v>
      </c>
      <c r="G98" s="16">
        <v>26.588999999999999</v>
      </c>
      <c r="H98" s="16">
        <v>43.68</v>
      </c>
      <c r="I98" s="16">
        <v>19.922999999999998</v>
      </c>
      <c r="J98" s="16">
        <v>26.003</v>
      </c>
      <c r="K98" s="16">
        <v>21.172999999999998</v>
      </c>
      <c r="L98" s="78">
        <v>1409</v>
      </c>
      <c r="M98" s="16">
        <v>28.617999999999999</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44292</v>
      </c>
      <c r="B99" s="1">
        <v>4.8259999999999996</v>
      </c>
      <c r="C99" s="16">
        <v>86.49</v>
      </c>
      <c r="D99" s="16">
        <v>26.908999999999999</v>
      </c>
      <c r="E99" s="16">
        <v>25.14</v>
      </c>
      <c r="F99" s="16">
        <v>28.89</v>
      </c>
      <c r="G99" s="16">
        <v>19.367000000000001</v>
      </c>
      <c r="H99" s="16">
        <v>35.630000000000003</v>
      </c>
      <c r="I99" s="16">
        <v>352.601</v>
      </c>
      <c r="J99" s="16">
        <v>21.931000000000001</v>
      </c>
      <c r="K99" s="16">
        <v>15.106</v>
      </c>
      <c r="L99" s="78">
        <v>1534</v>
      </c>
      <c r="M99" s="16">
        <v>28.486000000000001</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44293</v>
      </c>
      <c r="B100" s="1">
        <v>0</v>
      </c>
      <c r="C100" s="16">
        <v>87.004000000000005</v>
      </c>
      <c r="D100" s="16">
        <v>27.614999999999998</v>
      </c>
      <c r="E100" s="16">
        <v>26.74</v>
      </c>
      <c r="F100" s="16">
        <v>28.39</v>
      </c>
      <c r="G100" s="16">
        <v>21.765999999999998</v>
      </c>
      <c r="H100" s="16">
        <v>36.659999999999997</v>
      </c>
      <c r="I100" s="16">
        <v>27.241</v>
      </c>
      <c r="J100" s="16">
        <v>21.050999999999998</v>
      </c>
      <c r="K100" s="16">
        <v>15.368</v>
      </c>
      <c r="L100" s="78">
        <v>1418</v>
      </c>
      <c r="M100" s="16">
        <v>28.584</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44294</v>
      </c>
      <c r="B101" s="1">
        <v>0.76200000000000001</v>
      </c>
      <c r="C101" s="16">
        <v>85.878</v>
      </c>
      <c r="D101" s="16">
        <v>27.748999999999999</v>
      </c>
      <c r="E101" s="16">
        <v>26.34</v>
      </c>
      <c r="F101" s="16">
        <v>30.04</v>
      </c>
      <c r="G101" s="16">
        <v>14.007</v>
      </c>
      <c r="H101" s="16">
        <v>30.98</v>
      </c>
      <c r="I101" s="16">
        <v>28.757000000000001</v>
      </c>
      <c r="J101" s="16">
        <v>13.994999999999999</v>
      </c>
      <c r="K101" s="16">
        <v>13.574999999999999</v>
      </c>
      <c r="L101" s="78">
        <v>1344</v>
      </c>
      <c r="M101" s="16">
        <v>28.628</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44295</v>
      </c>
      <c r="B102" s="1">
        <v>9.1440000000000001</v>
      </c>
      <c r="C102" s="16">
        <v>90.923000000000002</v>
      </c>
      <c r="D102" s="16">
        <v>26.295999999999999</v>
      </c>
      <c r="E102" s="16">
        <v>23.89</v>
      </c>
      <c r="F102" s="16">
        <v>28.96</v>
      </c>
      <c r="G102" s="16">
        <v>11.561</v>
      </c>
      <c r="H102" s="16">
        <v>28.51</v>
      </c>
      <c r="I102" s="16">
        <v>96.69</v>
      </c>
      <c r="J102" s="16">
        <v>11.579000000000001</v>
      </c>
      <c r="K102" s="16">
        <v>12.385999999999999</v>
      </c>
      <c r="L102" s="78">
        <v>1223</v>
      </c>
      <c r="M102" s="16">
        <v>28.379000000000001</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44296</v>
      </c>
      <c r="B103" s="1">
        <v>0</v>
      </c>
      <c r="C103" s="16">
        <v>87.983999999999995</v>
      </c>
      <c r="D103" s="16">
        <v>26.670999999999999</v>
      </c>
      <c r="E103" s="16">
        <v>23.65</v>
      </c>
      <c r="F103" s="16">
        <v>29.6</v>
      </c>
      <c r="G103" s="16">
        <v>7.3170000000000002</v>
      </c>
      <c r="H103" s="16">
        <v>20.39</v>
      </c>
      <c r="I103" s="16">
        <v>46.957000000000001</v>
      </c>
      <c r="J103" s="16">
        <v>7.9279999999999999</v>
      </c>
      <c r="K103" s="16">
        <v>20.823</v>
      </c>
      <c r="L103" s="78">
        <v>1579</v>
      </c>
      <c r="M103" s="16">
        <v>29.073</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44297</v>
      </c>
      <c r="B104" s="1">
        <v>0</v>
      </c>
      <c r="C104" s="16">
        <v>86.667000000000002</v>
      </c>
      <c r="D104" s="16">
        <v>27.527000000000001</v>
      </c>
      <c r="E104" s="16">
        <v>24.56</v>
      </c>
      <c r="F104" s="16">
        <v>29.84</v>
      </c>
      <c r="G104" s="16">
        <v>9.4760000000000009</v>
      </c>
      <c r="H104" s="16">
        <v>25.33</v>
      </c>
      <c r="I104" s="16">
        <v>27.62</v>
      </c>
      <c r="J104" s="16">
        <v>9.6359999999999992</v>
      </c>
      <c r="K104" s="16">
        <v>25.116</v>
      </c>
      <c r="L104" s="78">
        <v>1493</v>
      </c>
      <c r="M104" s="16">
        <v>29.413</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44298</v>
      </c>
      <c r="B105" s="1">
        <v>0</v>
      </c>
      <c r="C105" s="16">
        <v>86.248999999999995</v>
      </c>
      <c r="D105" s="16">
        <v>27.763000000000002</v>
      </c>
      <c r="E105" s="16">
        <v>25.47</v>
      </c>
      <c r="F105" s="16">
        <v>29.43</v>
      </c>
      <c r="G105" s="16">
        <v>13.823</v>
      </c>
      <c r="H105" s="16">
        <v>28.12</v>
      </c>
      <c r="I105" s="16">
        <v>38.006999999999998</v>
      </c>
      <c r="J105" s="16">
        <v>14.148</v>
      </c>
      <c r="K105" s="16">
        <v>23.620999999999999</v>
      </c>
      <c r="L105" s="78">
        <v>1362</v>
      </c>
      <c r="M105" s="16">
        <v>29.707000000000001</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44299</v>
      </c>
      <c r="B106" s="1">
        <v>0</v>
      </c>
      <c r="C106" s="16">
        <v>86.036000000000001</v>
      </c>
      <c r="D106" s="16">
        <v>28.074000000000002</v>
      </c>
      <c r="E106" s="16">
        <v>27.35</v>
      </c>
      <c r="F106" s="16">
        <v>28.72</v>
      </c>
      <c r="G106" s="16">
        <v>22.515000000000001</v>
      </c>
      <c r="H106" s="16">
        <v>37.93</v>
      </c>
      <c r="I106" s="16">
        <v>27.111000000000001</v>
      </c>
      <c r="J106" s="16">
        <v>22.315000000000001</v>
      </c>
      <c r="K106" s="16">
        <v>14.71</v>
      </c>
      <c r="L106" s="78">
        <v>1169</v>
      </c>
      <c r="M106" s="16">
        <v>29.518999999999998</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44300</v>
      </c>
      <c r="B107" s="1">
        <v>7.1120000000000001</v>
      </c>
      <c r="C107" s="16">
        <v>88.856999999999999</v>
      </c>
      <c r="D107" s="16">
        <v>27.815000000000001</v>
      </c>
      <c r="E107" s="16">
        <v>26.08</v>
      </c>
      <c r="F107" s="16">
        <v>28.79</v>
      </c>
      <c r="G107" s="16">
        <v>26.425000000000001</v>
      </c>
      <c r="H107" s="16">
        <v>40.08</v>
      </c>
      <c r="I107" s="16">
        <v>36.878999999999998</v>
      </c>
      <c r="J107" s="16">
        <v>24.526</v>
      </c>
      <c r="K107" s="16">
        <v>16.192</v>
      </c>
      <c r="L107" s="78">
        <v>1300</v>
      </c>
      <c r="M107" s="16">
        <v>29.271000000000001</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44301</v>
      </c>
      <c r="B108" s="1">
        <v>1.778</v>
      </c>
      <c r="C108" s="16">
        <v>90.966999999999999</v>
      </c>
      <c r="D108" s="16">
        <v>27.666</v>
      </c>
      <c r="E108" s="16">
        <v>26.03</v>
      </c>
      <c r="F108" s="16">
        <v>28.32</v>
      </c>
      <c r="G108" s="16">
        <v>22.056000000000001</v>
      </c>
      <c r="H108" s="16">
        <v>37.33</v>
      </c>
      <c r="I108" s="16">
        <v>34.232999999999997</v>
      </c>
      <c r="J108" s="16">
        <v>20.803000000000001</v>
      </c>
      <c r="K108" s="16">
        <v>7.6079999999999997</v>
      </c>
      <c r="L108" s="78">
        <v>1121</v>
      </c>
      <c r="M108" s="16">
        <v>28.972999999999999</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44302</v>
      </c>
      <c r="B109" s="1">
        <v>0</v>
      </c>
      <c r="C109" s="16">
        <v>89.873000000000005</v>
      </c>
      <c r="D109" s="16">
        <v>27.286999999999999</v>
      </c>
      <c r="E109" s="16">
        <v>25.54</v>
      </c>
      <c r="F109" s="16">
        <v>28.72</v>
      </c>
      <c r="G109" s="16">
        <v>10.577</v>
      </c>
      <c r="H109" s="16">
        <v>32.92</v>
      </c>
      <c r="I109" s="16">
        <v>71.968000000000004</v>
      </c>
      <c r="J109" s="16">
        <v>10.571999999999999</v>
      </c>
      <c r="K109" s="16">
        <v>10.526999999999999</v>
      </c>
      <c r="L109" s="78">
        <v>1277</v>
      </c>
      <c r="M109" s="16">
        <v>28.864000000000001</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44303</v>
      </c>
      <c r="B110" s="1">
        <v>17.015999999999998</v>
      </c>
      <c r="C110" s="16">
        <v>93.911000000000001</v>
      </c>
      <c r="D110" s="16">
        <v>26.058</v>
      </c>
      <c r="E110" s="16">
        <v>24.97</v>
      </c>
      <c r="F110" s="16">
        <v>29.3</v>
      </c>
      <c r="G110" s="16">
        <v>4.8019999999999996</v>
      </c>
      <c r="H110" s="16">
        <v>21.41</v>
      </c>
      <c r="I110" s="16">
        <v>198.887</v>
      </c>
      <c r="J110" s="16">
        <v>5.194</v>
      </c>
      <c r="K110" s="16">
        <v>9.8420000000000005</v>
      </c>
      <c r="L110" s="78">
        <v>1382</v>
      </c>
      <c r="M110" s="16">
        <v>28.603000000000002</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44304</v>
      </c>
      <c r="B111" s="1">
        <v>0</v>
      </c>
      <c r="C111" s="16">
        <v>91.191999999999993</v>
      </c>
      <c r="D111" s="16">
        <v>26.443000000000001</v>
      </c>
      <c r="E111" s="16">
        <v>24.77</v>
      </c>
      <c r="F111" s="16">
        <v>29.64</v>
      </c>
      <c r="G111" s="16">
        <v>5.4909999999999997</v>
      </c>
      <c r="H111" s="16">
        <v>18.059999999999999</v>
      </c>
      <c r="I111" s="16">
        <v>205.30799999999999</v>
      </c>
      <c r="J111" s="16">
        <v>6.7069999999999999</v>
      </c>
      <c r="K111" s="16">
        <v>17.306000000000001</v>
      </c>
      <c r="L111" s="78">
        <v>1226</v>
      </c>
      <c r="M111" s="16">
        <v>28.762</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44305</v>
      </c>
      <c r="B112" s="1">
        <v>17.021999999999998</v>
      </c>
      <c r="C112" s="16">
        <v>87.331000000000003</v>
      </c>
      <c r="D112" s="16">
        <v>26.971</v>
      </c>
      <c r="E112" s="16">
        <v>23.92</v>
      </c>
      <c r="F112" s="16">
        <v>30.11</v>
      </c>
      <c r="G112" s="16">
        <v>6.2190000000000003</v>
      </c>
      <c r="H112" s="16">
        <v>17.920000000000002</v>
      </c>
      <c r="I112" s="16">
        <v>278.06799999999998</v>
      </c>
      <c r="J112" s="16">
        <v>7.8250000000000002</v>
      </c>
      <c r="K112" s="16">
        <v>23.038</v>
      </c>
      <c r="L112" s="78">
        <v>1233</v>
      </c>
      <c r="M112" s="16">
        <v>29.25</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44306</v>
      </c>
      <c r="B113" s="1">
        <v>29.975999999999999</v>
      </c>
      <c r="C113" s="16">
        <v>89.421999999999997</v>
      </c>
      <c r="D113" s="16">
        <v>27.245000000000001</v>
      </c>
      <c r="E113" s="16">
        <v>24.7</v>
      </c>
      <c r="F113" s="16">
        <v>29.03</v>
      </c>
      <c r="G113" s="16">
        <v>10.057</v>
      </c>
      <c r="H113" s="16">
        <v>29.49</v>
      </c>
      <c r="I113" s="16">
        <v>23.306999999999999</v>
      </c>
      <c r="J113" s="16">
        <v>10.499000000000001</v>
      </c>
      <c r="K113" s="16">
        <v>26.356000000000002</v>
      </c>
      <c r="L113" s="78">
        <v>1099</v>
      </c>
      <c r="M113" s="16">
        <v>29.68</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44307</v>
      </c>
      <c r="B114" s="1">
        <v>0</v>
      </c>
      <c r="C114" s="16">
        <v>84.268000000000001</v>
      </c>
      <c r="D114" s="16">
        <v>28.029</v>
      </c>
      <c r="E114" s="16">
        <v>25.61</v>
      </c>
      <c r="F114" s="16">
        <v>28.93</v>
      </c>
      <c r="G114" s="16">
        <v>21.706</v>
      </c>
      <c r="H114" s="16">
        <v>37.57</v>
      </c>
      <c r="I114" s="16">
        <v>36.316000000000003</v>
      </c>
      <c r="J114" s="16">
        <v>20.556999999999999</v>
      </c>
      <c r="K114" s="16">
        <v>25.896999999999998</v>
      </c>
      <c r="L114" s="78">
        <v>1237</v>
      </c>
      <c r="M114" s="16">
        <v>29.704999999999998</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44308</v>
      </c>
      <c r="B115" s="1">
        <v>1.27</v>
      </c>
      <c r="C115" s="16">
        <v>82.506</v>
      </c>
      <c r="D115" s="16">
        <v>27.664000000000001</v>
      </c>
      <c r="E115" s="16">
        <v>25.34</v>
      </c>
      <c r="F115" s="16">
        <v>28.76</v>
      </c>
      <c r="G115" s="16">
        <v>20.417000000000002</v>
      </c>
      <c r="H115" s="16">
        <v>40.08</v>
      </c>
      <c r="I115" s="16">
        <v>22.256</v>
      </c>
      <c r="J115" s="16">
        <v>20.962</v>
      </c>
      <c r="K115" s="16">
        <v>23.222999999999999</v>
      </c>
      <c r="L115" s="78">
        <v>1336</v>
      </c>
      <c r="M115" s="16">
        <v>29.47</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44309</v>
      </c>
      <c r="B116" s="1">
        <v>0</v>
      </c>
      <c r="C116" s="16">
        <v>80.757999999999996</v>
      </c>
      <c r="D116" s="16">
        <v>27.890999999999998</v>
      </c>
      <c r="E116" s="16">
        <v>26.36</v>
      </c>
      <c r="F116" s="16">
        <v>28.66</v>
      </c>
      <c r="G116" s="16">
        <v>23.404</v>
      </c>
      <c r="H116" s="16">
        <v>40.54</v>
      </c>
      <c r="I116" s="16">
        <v>24.228999999999999</v>
      </c>
      <c r="J116" s="16">
        <v>23.704999999999998</v>
      </c>
      <c r="K116" s="16">
        <v>18.039000000000001</v>
      </c>
      <c r="L116" s="78">
        <v>1223</v>
      </c>
      <c r="M116" s="16">
        <v>29.257999999999999</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44310</v>
      </c>
      <c r="B117" s="1">
        <v>0</v>
      </c>
      <c r="C117" s="16">
        <v>81.224000000000004</v>
      </c>
      <c r="D117" s="16">
        <v>27.92</v>
      </c>
      <c r="E117" s="16">
        <v>27.04</v>
      </c>
      <c r="F117" s="16">
        <v>28.66</v>
      </c>
      <c r="G117" s="16">
        <v>21.818999999999999</v>
      </c>
      <c r="H117" s="16">
        <v>31.29</v>
      </c>
      <c r="I117" s="16">
        <v>12.907999999999999</v>
      </c>
      <c r="J117" s="16">
        <v>20.948</v>
      </c>
      <c r="K117" s="16">
        <v>21.780999999999999</v>
      </c>
      <c r="L117" s="78">
        <v>1368</v>
      </c>
      <c r="M117" s="16">
        <v>29.134</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44311</v>
      </c>
      <c r="B118" s="1">
        <v>0</v>
      </c>
      <c r="C118" s="16">
        <v>81.626000000000005</v>
      </c>
      <c r="D118" s="16">
        <v>28.062999999999999</v>
      </c>
      <c r="E118" s="16">
        <v>27.38</v>
      </c>
      <c r="F118" s="16">
        <v>28.79</v>
      </c>
      <c r="G118" s="16">
        <v>21.146999999999998</v>
      </c>
      <c r="H118" s="16">
        <v>30.52</v>
      </c>
      <c r="I118" s="16">
        <v>20.83</v>
      </c>
      <c r="J118" s="16">
        <v>20.728999999999999</v>
      </c>
      <c r="K118" s="16">
        <v>26.338000000000001</v>
      </c>
      <c r="L118" s="78">
        <v>1071</v>
      </c>
      <c r="M118" s="16">
        <v>29.289000000000001</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44312</v>
      </c>
      <c r="B119" s="1">
        <v>0</v>
      </c>
      <c r="C119" s="16">
        <v>78.914000000000001</v>
      </c>
      <c r="D119" s="16">
        <v>28.097000000000001</v>
      </c>
      <c r="E119" s="16">
        <v>27.38</v>
      </c>
      <c r="F119" s="16">
        <v>29.37</v>
      </c>
      <c r="G119" s="16">
        <v>22.582999999999998</v>
      </c>
      <c r="H119" s="16">
        <v>35.81</v>
      </c>
      <c r="I119" s="16">
        <v>9.8550000000000004</v>
      </c>
      <c r="J119" s="16">
        <v>22.797000000000001</v>
      </c>
      <c r="K119" s="16">
        <v>24.196999999999999</v>
      </c>
      <c r="L119" s="78">
        <v>1207</v>
      </c>
      <c r="M119" s="16">
        <v>29.256</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44313</v>
      </c>
      <c r="B120" s="1">
        <v>0</v>
      </c>
      <c r="C120" s="16">
        <v>76.783000000000001</v>
      </c>
      <c r="D120" s="16">
        <v>27.907</v>
      </c>
      <c r="E120" s="16">
        <v>26.6</v>
      </c>
      <c r="F120" s="16">
        <v>28.79</v>
      </c>
      <c r="G120" s="16">
        <v>23.593</v>
      </c>
      <c r="H120" s="16">
        <v>37.68</v>
      </c>
      <c r="I120" s="16">
        <v>14.433</v>
      </c>
      <c r="J120" s="16">
        <v>23.744</v>
      </c>
      <c r="K120" s="16">
        <v>25.268999999999998</v>
      </c>
      <c r="L120" s="78">
        <v>1180</v>
      </c>
      <c r="M120" s="16">
        <v>29.225000000000001</v>
      </c>
      <c r="R120" s="1"/>
      <c r="T120" s="1"/>
      <c r="V120" s="1"/>
      <c r="X120" s="1"/>
      <c r="Y120" s="1"/>
      <c r="AA120" s="1"/>
      <c r="AC120" s="1"/>
      <c r="AI120" s="1"/>
      <c r="AL120" s="1"/>
      <c r="AN120" s="1"/>
      <c r="AP120" s="1"/>
      <c r="AR120" s="1"/>
      <c r="AS120" s="1"/>
      <c r="AU120" s="1"/>
      <c r="AW120" s="1"/>
    </row>
    <row r="121" spans="1:49" x14ac:dyDescent="0.2">
      <c r="A121" s="49">
        <f t="shared" si="2"/>
        <v>44314</v>
      </c>
      <c r="B121" s="1">
        <v>0</v>
      </c>
      <c r="C121" s="16">
        <v>79.433999999999997</v>
      </c>
      <c r="D121" s="16">
        <v>27.385999999999999</v>
      </c>
      <c r="E121" s="16">
        <v>24.83</v>
      </c>
      <c r="F121" s="16">
        <v>28.69</v>
      </c>
      <c r="G121" s="16">
        <v>14.035</v>
      </c>
      <c r="H121" s="16">
        <v>30.83</v>
      </c>
      <c r="I121" s="16">
        <v>41.186999999999998</v>
      </c>
      <c r="J121" s="16">
        <v>14.164</v>
      </c>
      <c r="K121" s="16">
        <v>25.036999999999999</v>
      </c>
      <c r="L121" s="78">
        <v>1097</v>
      </c>
      <c r="M121" s="16">
        <v>29.553999999999998</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44315</v>
      </c>
      <c r="B122" s="1">
        <v>0</v>
      </c>
      <c r="C122" s="16">
        <v>80.781000000000006</v>
      </c>
      <c r="D122" s="16">
        <v>27.257999999999999</v>
      </c>
      <c r="E122" s="16">
        <v>24.26</v>
      </c>
      <c r="F122" s="16">
        <v>29.3</v>
      </c>
      <c r="G122" s="16">
        <v>8.7750000000000004</v>
      </c>
      <c r="H122" s="16">
        <v>24.38</v>
      </c>
      <c r="I122" s="16">
        <v>49.283000000000001</v>
      </c>
      <c r="J122" s="16">
        <v>9.9269999999999996</v>
      </c>
      <c r="K122" s="16">
        <v>25.596</v>
      </c>
      <c r="L122" s="78">
        <v>1333</v>
      </c>
      <c r="M122" s="16">
        <v>29.850999999999999</v>
      </c>
      <c r="AI122" s="1"/>
    </row>
    <row r="123" spans="1:49" x14ac:dyDescent="0.2">
      <c r="A123" s="49">
        <f t="shared" si="2"/>
        <v>44316</v>
      </c>
      <c r="B123" s="1">
        <v>0</v>
      </c>
      <c r="C123" s="16">
        <v>84.742000000000004</v>
      </c>
      <c r="D123" s="16">
        <v>26.984999999999999</v>
      </c>
      <c r="E123" s="16">
        <v>24.5</v>
      </c>
      <c r="F123" s="16">
        <v>29.18</v>
      </c>
      <c r="G123" s="16">
        <v>9.7460000000000004</v>
      </c>
      <c r="H123" s="16">
        <v>32.81</v>
      </c>
      <c r="I123" s="16">
        <v>113.345</v>
      </c>
      <c r="J123" s="16">
        <v>9.5370000000000008</v>
      </c>
      <c r="K123" s="16">
        <v>15.063000000000001</v>
      </c>
      <c r="L123" s="78">
        <v>1083</v>
      </c>
      <c r="M123" s="16">
        <v>29.817</v>
      </c>
      <c r="AI123" s="1"/>
    </row>
    <row r="124" spans="1:49" x14ac:dyDescent="0.2">
      <c r="A124" s="49">
        <f t="shared" si="2"/>
        <v>44317</v>
      </c>
      <c r="B124" s="1">
        <v>22.352</v>
      </c>
      <c r="C124" s="16">
        <v>90.046000000000006</v>
      </c>
      <c r="D124" s="16">
        <v>25.76</v>
      </c>
      <c r="E124" s="16">
        <v>23.72</v>
      </c>
      <c r="F124" s="16">
        <v>28.18</v>
      </c>
      <c r="G124" s="16">
        <v>4.891</v>
      </c>
      <c r="H124" s="16">
        <v>28.15</v>
      </c>
      <c r="I124" s="16">
        <v>235.16399999999999</v>
      </c>
      <c r="J124" s="16">
        <v>5.6680000000000001</v>
      </c>
      <c r="K124" s="16">
        <v>12.284000000000001</v>
      </c>
      <c r="L124" s="78">
        <v>1233</v>
      </c>
      <c r="M124" s="16">
        <v>29.395</v>
      </c>
      <c r="AI124" s="1"/>
    </row>
    <row r="125" spans="1:49" x14ac:dyDescent="0.2">
      <c r="A125" s="49">
        <f t="shared" si="2"/>
        <v>44318</v>
      </c>
      <c r="B125" s="1">
        <v>0</v>
      </c>
      <c r="C125" s="16">
        <v>89.903999999999996</v>
      </c>
      <c r="D125" s="16">
        <v>26.163</v>
      </c>
      <c r="E125" s="16">
        <v>24.12</v>
      </c>
      <c r="F125" s="16">
        <v>28.66</v>
      </c>
      <c r="G125" s="16">
        <v>6.9029999999999996</v>
      </c>
      <c r="H125" s="16">
        <v>29.81</v>
      </c>
      <c r="I125" s="16">
        <v>178.59100000000001</v>
      </c>
      <c r="J125" s="16">
        <v>7.5090000000000003</v>
      </c>
      <c r="K125" s="16">
        <v>20.024000000000001</v>
      </c>
      <c r="L125" s="78">
        <v>1474</v>
      </c>
      <c r="M125" s="16">
        <v>29.605</v>
      </c>
      <c r="AI125" s="1"/>
    </row>
    <row r="126" spans="1:49" x14ac:dyDescent="0.2">
      <c r="A126" s="49">
        <f t="shared" si="2"/>
        <v>44319</v>
      </c>
      <c r="B126" s="1">
        <v>0</v>
      </c>
      <c r="C126" s="16">
        <v>86.9</v>
      </c>
      <c r="D126" s="16">
        <v>26.484999999999999</v>
      </c>
      <c r="E126" s="16">
        <v>24.46</v>
      </c>
      <c r="F126" s="16">
        <v>29.23</v>
      </c>
      <c r="G126" s="16">
        <v>8.7780000000000005</v>
      </c>
      <c r="H126" s="16">
        <v>24.84</v>
      </c>
      <c r="I126" s="16">
        <v>152.16399999999999</v>
      </c>
      <c r="J126" s="16">
        <v>9.9309999999999992</v>
      </c>
      <c r="K126" s="16">
        <v>18.693000000000001</v>
      </c>
      <c r="L126" s="78">
        <v>1193</v>
      </c>
      <c r="M126" s="16">
        <v>29.92</v>
      </c>
      <c r="AI126" s="1"/>
    </row>
    <row r="127" spans="1:49" x14ac:dyDescent="0.2">
      <c r="A127" s="49">
        <f t="shared" si="2"/>
        <v>44320</v>
      </c>
      <c r="B127" s="1">
        <v>15.496</v>
      </c>
      <c r="C127" s="16">
        <v>83.221999999999994</v>
      </c>
      <c r="D127" s="16">
        <v>27.084</v>
      </c>
      <c r="E127" s="16">
        <v>24.8</v>
      </c>
      <c r="F127" s="16">
        <v>30.45</v>
      </c>
      <c r="G127" s="16">
        <v>9.9600000000000009</v>
      </c>
      <c r="H127" s="16">
        <v>23.53</v>
      </c>
      <c r="I127" s="16">
        <v>135.298</v>
      </c>
      <c r="J127" s="16">
        <v>10.9</v>
      </c>
      <c r="K127" s="16">
        <v>18.370999999999999</v>
      </c>
      <c r="L127" s="78">
        <v>1388</v>
      </c>
      <c r="M127" s="16">
        <v>29.638000000000002</v>
      </c>
      <c r="AI127" s="1"/>
    </row>
    <row r="128" spans="1:49" x14ac:dyDescent="0.2">
      <c r="A128" s="49">
        <f t="shared" si="2"/>
        <v>44321</v>
      </c>
      <c r="B128" s="1">
        <v>0</v>
      </c>
      <c r="C128" s="16">
        <v>86.066000000000003</v>
      </c>
      <c r="D128" s="16">
        <v>27.053000000000001</v>
      </c>
      <c r="E128" s="16">
        <v>23.92</v>
      </c>
      <c r="F128" s="16">
        <v>29.64</v>
      </c>
      <c r="G128" s="16">
        <v>7.1680000000000001</v>
      </c>
      <c r="H128" s="16">
        <v>19.399999999999999</v>
      </c>
      <c r="I128" s="16">
        <v>50.680999999999997</v>
      </c>
      <c r="J128" s="16">
        <v>7.5570000000000004</v>
      </c>
      <c r="K128" s="16">
        <v>18.843</v>
      </c>
      <c r="L128" s="78">
        <v>1190</v>
      </c>
      <c r="M128" s="16">
        <v>29.738</v>
      </c>
      <c r="AI128" s="1"/>
    </row>
    <row r="129" spans="1:35" x14ac:dyDescent="0.2">
      <c r="A129" s="49">
        <f t="shared" si="2"/>
        <v>44322</v>
      </c>
      <c r="B129" s="1">
        <v>0.50800000000000001</v>
      </c>
      <c r="C129" s="16">
        <v>91.83</v>
      </c>
      <c r="D129" s="16">
        <v>26.145</v>
      </c>
      <c r="E129" s="16">
        <v>25.07</v>
      </c>
      <c r="F129" s="16">
        <v>27.53</v>
      </c>
      <c r="G129" s="16">
        <v>4.4450000000000003</v>
      </c>
      <c r="H129" s="16">
        <v>16.72</v>
      </c>
      <c r="I129" s="16">
        <v>267.20100000000002</v>
      </c>
      <c r="J129" s="16">
        <v>5.0810000000000004</v>
      </c>
      <c r="K129" s="16">
        <v>4.4969999999999999</v>
      </c>
      <c r="L129" s="78">
        <v>1350</v>
      </c>
      <c r="M129" s="16">
        <v>29.324999999999999</v>
      </c>
      <c r="AI129" s="1"/>
    </row>
    <row r="130" spans="1:35" x14ac:dyDescent="0.2">
      <c r="A130" s="49">
        <f t="shared" si="2"/>
        <v>44323</v>
      </c>
      <c r="B130" s="1">
        <v>23.114000000000001</v>
      </c>
      <c r="C130" s="16">
        <v>89.784000000000006</v>
      </c>
      <c r="D130" s="16">
        <v>26.097000000000001</v>
      </c>
      <c r="E130" s="16">
        <v>24.26</v>
      </c>
      <c r="F130" s="16">
        <v>27.78</v>
      </c>
      <c r="G130" s="16">
        <v>6.7709999999999999</v>
      </c>
      <c r="H130" s="16">
        <v>29.64</v>
      </c>
      <c r="I130" s="16">
        <v>250.327</v>
      </c>
      <c r="J130" s="16">
        <v>7.9189999999999996</v>
      </c>
      <c r="K130" s="16">
        <v>8.7710000000000008</v>
      </c>
      <c r="L130" s="78">
        <v>1054</v>
      </c>
      <c r="M130" s="16">
        <v>28.949000000000002</v>
      </c>
      <c r="AI130" s="1"/>
    </row>
    <row r="131" spans="1:35" x14ac:dyDescent="0.2">
      <c r="A131" s="49">
        <f t="shared" si="2"/>
        <v>44324</v>
      </c>
      <c r="B131" s="1">
        <v>0</v>
      </c>
      <c r="C131" s="16">
        <v>87.397999999999996</v>
      </c>
      <c r="D131" s="16">
        <v>26.992999999999999</v>
      </c>
      <c r="E131" s="16">
        <v>24.23</v>
      </c>
      <c r="F131" s="16">
        <v>28.89</v>
      </c>
      <c r="G131" s="16">
        <v>12.827999999999999</v>
      </c>
      <c r="H131" s="16">
        <v>37.33</v>
      </c>
      <c r="I131" s="16">
        <v>64.417000000000002</v>
      </c>
      <c r="J131" s="16">
        <v>12.648</v>
      </c>
      <c r="K131" s="16">
        <v>23.268000000000001</v>
      </c>
      <c r="L131" s="78">
        <v>1336</v>
      </c>
      <c r="M131" s="16">
        <v>29.047999999999998</v>
      </c>
      <c r="AI131" s="1"/>
    </row>
    <row r="132" spans="1:35" x14ac:dyDescent="0.2">
      <c r="A132" s="49">
        <f t="shared" si="2"/>
        <v>44325</v>
      </c>
      <c r="B132" s="1">
        <v>7.62</v>
      </c>
      <c r="C132" s="16">
        <v>88.406000000000006</v>
      </c>
      <c r="D132" s="16">
        <v>27.286000000000001</v>
      </c>
      <c r="E132" s="16">
        <v>24.53</v>
      </c>
      <c r="F132" s="16">
        <v>28.59</v>
      </c>
      <c r="G132" s="16">
        <v>20.974</v>
      </c>
      <c r="H132" s="16">
        <v>50.56</v>
      </c>
      <c r="I132" s="16">
        <v>38.994</v>
      </c>
      <c r="J132" s="16">
        <v>19.917999999999999</v>
      </c>
      <c r="K132" s="16">
        <v>11.013999999999999</v>
      </c>
      <c r="L132" s="78">
        <v>1510</v>
      </c>
      <c r="M132" s="16">
        <v>29.102</v>
      </c>
      <c r="AI132" s="1"/>
    </row>
    <row r="133" spans="1:35" x14ac:dyDescent="0.2">
      <c r="A133" s="49">
        <f t="shared" si="2"/>
        <v>44326</v>
      </c>
      <c r="B133" s="1">
        <v>0.254</v>
      </c>
      <c r="C133" s="16">
        <v>88.158000000000001</v>
      </c>
      <c r="D133" s="16">
        <v>27.574000000000002</v>
      </c>
      <c r="E133" s="16">
        <v>26.24</v>
      </c>
      <c r="F133" s="16">
        <v>29.37</v>
      </c>
      <c r="G133" s="16">
        <v>11.688000000000001</v>
      </c>
      <c r="H133" s="16">
        <v>28.89</v>
      </c>
      <c r="I133" s="16">
        <v>260.37900000000002</v>
      </c>
      <c r="J133" s="16">
        <v>12.672000000000001</v>
      </c>
      <c r="K133" s="16">
        <v>12.121</v>
      </c>
      <c r="L133" s="78">
        <v>1232</v>
      </c>
      <c r="M133" s="16">
        <v>29.065000000000001</v>
      </c>
      <c r="AI133" s="1"/>
    </row>
    <row r="134" spans="1:35" x14ac:dyDescent="0.2">
      <c r="A134" s="49">
        <f t="shared" si="2"/>
        <v>44327</v>
      </c>
      <c r="B134" s="1">
        <v>14.986000000000001</v>
      </c>
      <c r="C134" s="16">
        <v>91.156999999999996</v>
      </c>
      <c r="D134" s="16">
        <v>27.498000000000001</v>
      </c>
      <c r="E134" s="16">
        <v>25.54</v>
      </c>
      <c r="F134" s="16">
        <v>29.77</v>
      </c>
      <c r="G134" s="16">
        <v>8.1539999999999999</v>
      </c>
      <c r="H134" s="16">
        <v>22.93</v>
      </c>
      <c r="I134" s="16">
        <v>282.44099999999997</v>
      </c>
      <c r="J134" s="16">
        <v>9.8559999999999999</v>
      </c>
      <c r="K134" s="16">
        <v>15.663</v>
      </c>
      <c r="L134" s="78">
        <v>1196</v>
      </c>
      <c r="M134" s="16">
        <v>29.061</v>
      </c>
      <c r="AI134" s="1"/>
    </row>
    <row r="135" spans="1:35" x14ac:dyDescent="0.2">
      <c r="A135" s="49">
        <f t="shared" si="2"/>
        <v>44328</v>
      </c>
      <c r="B135" s="1">
        <v>3.81</v>
      </c>
      <c r="C135" s="16">
        <v>87.995000000000005</v>
      </c>
      <c r="D135" s="16">
        <v>28.038</v>
      </c>
      <c r="E135" s="16">
        <v>26.75</v>
      </c>
      <c r="F135" s="16">
        <v>29.06</v>
      </c>
      <c r="G135" s="16">
        <v>17.227</v>
      </c>
      <c r="H135" s="16">
        <v>32.630000000000003</v>
      </c>
      <c r="I135" s="16">
        <v>33.734000000000002</v>
      </c>
      <c r="J135" s="16">
        <v>16.744</v>
      </c>
      <c r="K135" s="16">
        <v>15.371</v>
      </c>
      <c r="L135" s="78">
        <v>1204</v>
      </c>
      <c r="M135" s="16">
        <v>29.17</v>
      </c>
      <c r="AI135" s="1"/>
    </row>
    <row r="136" spans="1:35" x14ac:dyDescent="0.2">
      <c r="A136" s="49">
        <f t="shared" si="2"/>
        <v>44329</v>
      </c>
      <c r="B136" s="1">
        <v>0</v>
      </c>
      <c r="C136" s="16">
        <v>88.180999999999997</v>
      </c>
      <c r="D136" s="16">
        <v>28.077000000000002</v>
      </c>
      <c r="E136" s="16">
        <v>26.81</v>
      </c>
      <c r="F136" s="16">
        <v>29.03</v>
      </c>
      <c r="G136" s="16">
        <v>17.216999999999999</v>
      </c>
      <c r="H136" s="16">
        <v>30.41</v>
      </c>
      <c r="I136" s="16">
        <v>32.140999999999998</v>
      </c>
      <c r="J136" s="16">
        <v>16.827000000000002</v>
      </c>
      <c r="K136" s="16">
        <v>14.744</v>
      </c>
      <c r="L136" s="78">
        <v>1390</v>
      </c>
      <c r="M136" s="16">
        <v>29.228999999999999</v>
      </c>
      <c r="AI136" s="1"/>
    </row>
    <row r="137" spans="1:35" x14ac:dyDescent="0.2">
      <c r="A137" s="49">
        <f t="shared" si="2"/>
        <v>44330</v>
      </c>
      <c r="B137" s="1">
        <v>0</v>
      </c>
      <c r="C137" s="16">
        <v>84.965000000000003</v>
      </c>
      <c r="D137" s="16">
        <v>28.236000000000001</v>
      </c>
      <c r="E137" s="16">
        <v>27.48</v>
      </c>
      <c r="F137" s="16">
        <v>28.99</v>
      </c>
      <c r="G137" s="16">
        <v>24.193000000000001</v>
      </c>
      <c r="H137" s="16">
        <v>38.24</v>
      </c>
      <c r="I137" s="16">
        <v>27.995999999999999</v>
      </c>
      <c r="J137" s="16">
        <v>23.553999999999998</v>
      </c>
      <c r="K137" s="16">
        <v>19.616</v>
      </c>
      <c r="L137" s="78">
        <v>1239</v>
      </c>
      <c r="M137" s="16">
        <v>29.359000000000002</v>
      </c>
      <c r="AI137" s="1"/>
    </row>
    <row r="138" spans="1:35" x14ac:dyDescent="0.2">
      <c r="A138" s="49">
        <f t="shared" si="2"/>
        <v>44331</v>
      </c>
      <c r="B138" s="1">
        <v>15.494</v>
      </c>
      <c r="C138" s="16">
        <v>82.775000000000006</v>
      </c>
      <c r="D138" s="16">
        <v>27.986999999999998</v>
      </c>
      <c r="E138" s="16">
        <v>25.29</v>
      </c>
      <c r="F138" s="16">
        <v>28.76</v>
      </c>
      <c r="G138" s="16">
        <v>25.58</v>
      </c>
      <c r="H138" s="16">
        <v>43.68</v>
      </c>
      <c r="I138" s="16">
        <v>21.812999999999999</v>
      </c>
      <c r="J138" s="16">
        <v>25.085999999999999</v>
      </c>
      <c r="K138" s="16">
        <v>19.393000000000001</v>
      </c>
      <c r="L138" s="78">
        <v>1257</v>
      </c>
      <c r="M138" s="16">
        <v>29.213000000000001</v>
      </c>
      <c r="AI138" s="1"/>
    </row>
    <row r="139" spans="1:35" x14ac:dyDescent="0.2">
      <c r="A139" s="49">
        <f t="shared" si="2"/>
        <v>44332</v>
      </c>
      <c r="B139" s="1">
        <v>0</v>
      </c>
      <c r="C139" s="16">
        <v>82.31</v>
      </c>
      <c r="D139" s="16">
        <v>28.204000000000001</v>
      </c>
      <c r="E139" s="16">
        <v>27.07</v>
      </c>
      <c r="F139" s="16">
        <v>29.43</v>
      </c>
      <c r="G139" s="16">
        <v>21.184000000000001</v>
      </c>
      <c r="H139" s="16">
        <v>35.17</v>
      </c>
      <c r="I139" s="16">
        <v>5.7</v>
      </c>
      <c r="J139" s="16">
        <v>22.134</v>
      </c>
      <c r="K139" s="16">
        <v>18.541</v>
      </c>
      <c r="L139" s="78">
        <v>1202</v>
      </c>
      <c r="M139" s="16">
        <v>29.367999999999999</v>
      </c>
      <c r="AI139" s="1"/>
    </row>
    <row r="140" spans="1:35" x14ac:dyDescent="0.2">
      <c r="A140" s="49">
        <f t="shared" si="2"/>
        <v>44333</v>
      </c>
      <c r="B140" s="1">
        <v>2.794</v>
      </c>
      <c r="C140" s="16">
        <v>81.08</v>
      </c>
      <c r="D140" s="16">
        <v>28.169</v>
      </c>
      <c r="E140" s="16">
        <v>26.1</v>
      </c>
      <c r="F140" s="16">
        <v>29.5</v>
      </c>
      <c r="G140" s="16">
        <v>17.911000000000001</v>
      </c>
      <c r="H140" s="16">
        <v>30.31</v>
      </c>
      <c r="I140" s="16">
        <v>11.115</v>
      </c>
      <c r="J140" s="16">
        <v>18.844999999999999</v>
      </c>
      <c r="K140" s="16">
        <v>22.788</v>
      </c>
      <c r="L140" s="78">
        <v>1117</v>
      </c>
      <c r="M140" s="16">
        <v>29.646999999999998</v>
      </c>
      <c r="AI140" s="1"/>
    </row>
    <row r="141" spans="1:35" x14ac:dyDescent="0.2">
      <c r="A141" s="49">
        <f t="shared" si="2"/>
        <v>44334</v>
      </c>
      <c r="B141" s="1">
        <v>2.54</v>
      </c>
      <c r="C141" s="16">
        <v>85.953000000000003</v>
      </c>
      <c r="D141" s="16">
        <v>27.24</v>
      </c>
      <c r="E141" s="16">
        <v>25.27</v>
      </c>
      <c r="F141" s="16">
        <v>28.86</v>
      </c>
      <c r="G141" s="16">
        <v>8.3290000000000006</v>
      </c>
      <c r="H141" s="16">
        <v>21.87</v>
      </c>
      <c r="I141" s="16">
        <v>291.61399999999998</v>
      </c>
      <c r="J141" s="16">
        <v>11.304</v>
      </c>
      <c r="K141" s="16">
        <v>14.821</v>
      </c>
      <c r="L141" s="78">
        <v>1182</v>
      </c>
      <c r="M141" s="16">
        <v>29.326000000000001</v>
      </c>
      <c r="AI141" s="1"/>
    </row>
    <row r="142" spans="1:35" x14ac:dyDescent="0.2">
      <c r="A142" s="49">
        <f t="shared" si="2"/>
        <v>44335</v>
      </c>
      <c r="B142" s="1">
        <v>0</v>
      </c>
      <c r="C142" s="16">
        <v>88.042000000000002</v>
      </c>
      <c r="D142" s="16">
        <v>27.029</v>
      </c>
      <c r="E142" s="16">
        <v>24.87</v>
      </c>
      <c r="F142" s="16">
        <v>29.47</v>
      </c>
      <c r="G142" s="16">
        <v>6.5970000000000004</v>
      </c>
      <c r="H142" s="16">
        <v>24.24</v>
      </c>
      <c r="I142" s="16">
        <v>276.54700000000003</v>
      </c>
      <c r="J142" s="16">
        <v>9.0389999999999997</v>
      </c>
      <c r="K142" s="16">
        <v>21.67</v>
      </c>
      <c r="L142" s="78">
        <v>1383</v>
      </c>
      <c r="M142" s="16">
        <v>29.539000000000001</v>
      </c>
      <c r="AI142" s="1"/>
    </row>
    <row r="143" spans="1:35" x14ac:dyDescent="0.2">
      <c r="A143" s="49">
        <f t="shared" si="2"/>
        <v>44336</v>
      </c>
      <c r="B143" s="1">
        <v>0</v>
      </c>
      <c r="C143" s="16">
        <v>85.962999999999994</v>
      </c>
      <c r="D143" s="16">
        <v>28.251999999999999</v>
      </c>
      <c r="E143" s="16">
        <v>25.61</v>
      </c>
      <c r="F143" s="16">
        <v>30.28</v>
      </c>
      <c r="G143" s="16">
        <v>9.798</v>
      </c>
      <c r="H143" s="16">
        <v>23.5</v>
      </c>
      <c r="I143" s="16">
        <v>343.65300000000002</v>
      </c>
      <c r="J143" s="16">
        <v>11.564</v>
      </c>
      <c r="K143" s="16">
        <v>24.027999999999999</v>
      </c>
      <c r="L143" s="78">
        <v>1277</v>
      </c>
      <c r="M143" s="16">
        <v>30.006</v>
      </c>
      <c r="AI143" s="1"/>
    </row>
    <row r="144" spans="1:35" x14ac:dyDescent="0.2">
      <c r="A144" s="49">
        <f t="shared" si="2"/>
        <v>44337</v>
      </c>
      <c r="B144" s="1">
        <v>0</v>
      </c>
      <c r="C144" s="16">
        <v>85.667000000000002</v>
      </c>
      <c r="D144" s="16">
        <v>28.727</v>
      </c>
      <c r="E144" s="16">
        <v>28.08</v>
      </c>
      <c r="F144" s="16">
        <v>29.7</v>
      </c>
      <c r="G144" s="16">
        <v>21.204999999999998</v>
      </c>
      <c r="H144" s="16">
        <v>32.700000000000003</v>
      </c>
      <c r="I144" s="16">
        <v>24.096</v>
      </c>
      <c r="J144" s="16">
        <v>20.323</v>
      </c>
      <c r="K144" s="16">
        <v>25.148</v>
      </c>
      <c r="L144" s="78">
        <v>1078</v>
      </c>
      <c r="M144" s="16">
        <v>30.128</v>
      </c>
      <c r="AI144" s="1"/>
    </row>
    <row r="145" spans="1:35" x14ac:dyDescent="0.2">
      <c r="A145" s="49">
        <f t="shared" si="2"/>
        <v>44338</v>
      </c>
      <c r="B145" s="1">
        <v>0</v>
      </c>
      <c r="C145" s="16">
        <v>86.114000000000004</v>
      </c>
      <c r="D145" s="16">
        <v>28.677</v>
      </c>
      <c r="E145" s="16">
        <v>27.92</v>
      </c>
      <c r="F145" s="16">
        <v>29.43</v>
      </c>
      <c r="G145" s="16">
        <v>20.803000000000001</v>
      </c>
      <c r="H145" s="16">
        <v>33.9</v>
      </c>
      <c r="I145" s="16">
        <v>31.937999999999999</v>
      </c>
      <c r="J145" s="16">
        <v>20.437999999999999</v>
      </c>
      <c r="K145" s="16">
        <v>18</v>
      </c>
      <c r="L145" s="78">
        <v>1088</v>
      </c>
      <c r="M145" s="16">
        <v>29.965</v>
      </c>
      <c r="AI145" s="1"/>
    </row>
    <row r="146" spans="1:35" x14ac:dyDescent="0.2">
      <c r="A146" s="49">
        <f t="shared" si="2"/>
        <v>44339</v>
      </c>
      <c r="B146" s="1">
        <v>2.794</v>
      </c>
      <c r="C146" s="16">
        <v>90.869</v>
      </c>
      <c r="D146" s="16">
        <v>26.960999999999999</v>
      </c>
      <c r="E146" s="16">
        <v>24.87</v>
      </c>
      <c r="F146" s="16">
        <v>28.83</v>
      </c>
      <c r="G146" s="16">
        <v>13.057</v>
      </c>
      <c r="H146" s="16">
        <v>42.44</v>
      </c>
      <c r="I146" s="16">
        <v>79.248999999999995</v>
      </c>
      <c r="J146" s="16">
        <v>13.039</v>
      </c>
      <c r="K146" s="16">
        <v>6.7469999999999999</v>
      </c>
      <c r="L146" s="78">
        <v>1076</v>
      </c>
      <c r="M146" s="16">
        <v>29.495000000000001</v>
      </c>
      <c r="AI146" s="1"/>
    </row>
    <row r="147" spans="1:35" x14ac:dyDescent="0.2">
      <c r="A147" s="49">
        <f t="shared" si="2"/>
        <v>44340</v>
      </c>
      <c r="B147" s="1">
        <v>21.085999999999999</v>
      </c>
      <c r="C147" s="16">
        <v>94.268000000000001</v>
      </c>
      <c r="D147" s="16">
        <v>26.632999999999999</v>
      </c>
      <c r="E147" s="16">
        <v>25</v>
      </c>
      <c r="F147" s="16">
        <v>28.79</v>
      </c>
      <c r="G147" s="16">
        <v>6.5579999999999998</v>
      </c>
      <c r="H147" s="16">
        <v>21.34</v>
      </c>
      <c r="I147" s="16">
        <v>250.78800000000001</v>
      </c>
      <c r="J147" s="16">
        <v>7.7009999999999996</v>
      </c>
      <c r="K147" s="16">
        <v>7.2409999999999997</v>
      </c>
      <c r="L147" s="78">
        <v>1225</v>
      </c>
      <c r="M147" s="16">
        <v>29.202000000000002</v>
      </c>
      <c r="AI147" s="1"/>
    </row>
    <row r="148" spans="1:35" x14ac:dyDescent="0.2">
      <c r="A148" s="49">
        <f t="shared" si="2"/>
        <v>44341</v>
      </c>
      <c r="B148" s="1">
        <v>0.254</v>
      </c>
      <c r="C148" s="16">
        <v>88.927999999999997</v>
      </c>
      <c r="D148" s="16">
        <v>28.209</v>
      </c>
      <c r="E148" s="16">
        <v>26.4</v>
      </c>
      <c r="F148" s="16">
        <v>29.26</v>
      </c>
      <c r="G148" s="16">
        <v>15.569000000000001</v>
      </c>
      <c r="H148" s="16">
        <v>34.29</v>
      </c>
      <c r="I148" s="16">
        <v>41.606999999999999</v>
      </c>
      <c r="J148" s="16">
        <v>14.833</v>
      </c>
      <c r="K148" s="16">
        <v>10.736000000000001</v>
      </c>
      <c r="L148" s="78">
        <v>938</v>
      </c>
      <c r="M148" s="16">
        <v>29.129000000000001</v>
      </c>
      <c r="AI148" s="1"/>
    </row>
    <row r="149" spans="1:35" x14ac:dyDescent="0.2">
      <c r="A149" s="49">
        <f t="shared" si="2"/>
        <v>44342</v>
      </c>
      <c r="B149" s="1">
        <v>0.254</v>
      </c>
      <c r="C149" s="16">
        <v>90.453999999999994</v>
      </c>
      <c r="D149" s="16">
        <v>27.58</v>
      </c>
      <c r="E149" s="16">
        <v>25.61</v>
      </c>
      <c r="F149" s="16">
        <v>28.69</v>
      </c>
      <c r="G149" s="16">
        <v>11.862</v>
      </c>
      <c r="H149" s="16">
        <v>27.87</v>
      </c>
      <c r="I149" s="16">
        <v>33.994</v>
      </c>
      <c r="J149" s="16">
        <v>12.135</v>
      </c>
      <c r="K149" s="16">
        <v>5.4390000000000001</v>
      </c>
      <c r="L149" s="78">
        <v>1173</v>
      </c>
      <c r="M149" s="16">
        <v>28.997</v>
      </c>
      <c r="AI149" s="1"/>
    </row>
    <row r="150" spans="1:35" x14ac:dyDescent="0.2">
      <c r="A150" s="49">
        <f t="shared" si="2"/>
        <v>44343</v>
      </c>
      <c r="B150" s="1">
        <v>0.254</v>
      </c>
      <c r="C150" s="16">
        <v>85.358999999999995</v>
      </c>
      <c r="D150" s="16">
        <v>28.335999999999999</v>
      </c>
      <c r="E150" s="16">
        <v>27.68</v>
      </c>
      <c r="F150" s="16">
        <v>29.06</v>
      </c>
      <c r="G150" s="16">
        <v>22.535</v>
      </c>
      <c r="H150" s="16">
        <v>34.36</v>
      </c>
      <c r="I150" s="16">
        <v>33.590000000000003</v>
      </c>
      <c r="J150" s="16">
        <v>21.443999999999999</v>
      </c>
      <c r="K150" s="16">
        <v>16.803999999999998</v>
      </c>
      <c r="L150" s="78">
        <v>1398</v>
      </c>
      <c r="M150" s="16">
        <v>29.193999999999999</v>
      </c>
      <c r="AI150" s="1"/>
    </row>
    <row r="151" spans="1:35" x14ac:dyDescent="0.2">
      <c r="A151" s="49">
        <f t="shared" si="2"/>
        <v>44344</v>
      </c>
      <c r="B151" s="1">
        <v>18.795999999999999</v>
      </c>
      <c r="C151" s="16">
        <v>87.504000000000005</v>
      </c>
      <c r="D151" s="16">
        <v>27.456</v>
      </c>
      <c r="E151" s="16">
        <v>25.41</v>
      </c>
      <c r="F151" s="16">
        <v>29.33</v>
      </c>
      <c r="G151" s="16">
        <v>12.031000000000001</v>
      </c>
      <c r="H151" s="16">
        <v>26.04</v>
      </c>
      <c r="I151" s="16">
        <v>15.446999999999999</v>
      </c>
      <c r="J151" s="16">
        <v>12.801</v>
      </c>
      <c r="K151" s="16">
        <v>10.194000000000001</v>
      </c>
      <c r="L151" s="78">
        <v>1071</v>
      </c>
      <c r="M151" s="16">
        <v>29.22</v>
      </c>
      <c r="AI151" s="1"/>
    </row>
    <row r="152" spans="1:35" x14ac:dyDescent="0.2">
      <c r="A152" s="49">
        <f t="shared" ref="A152:A215" si="3">A151+1</f>
        <v>44345</v>
      </c>
      <c r="B152" s="1">
        <v>22.86</v>
      </c>
      <c r="C152" s="16">
        <v>90.998000000000005</v>
      </c>
      <c r="D152" s="16">
        <v>26.582999999999998</v>
      </c>
      <c r="E152" s="16">
        <v>24.5</v>
      </c>
      <c r="F152" s="16">
        <v>29.47</v>
      </c>
      <c r="G152" s="16">
        <v>4.9619999999999997</v>
      </c>
      <c r="H152" s="16">
        <v>17.850000000000001</v>
      </c>
      <c r="I152" s="16">
        <v>252.62200000000001</v>
      </c>
      <c r="J152" s="16">
        <v>6.1589999999999998</v>
      </c>
      <c r="K152" s="16">
        <v>18.213000000000001</v>
      </c>
      <c r="L152" s="78">
        <v>1334</v>
      </c>
      <c r="M152" s="16">
        <v>29.390999999999998</v>
      </c>
      <c r="AI152" s="1"/>
    </row>
    <row r="153" spans="1:35" x14ac:dyDescent="0.2">
      <c r="A153" s="49">
        <f t="shared" si="3"/>
        <v>44346</v>
      </c>
      <c r="B153" s="1">
        <v>0</v>
      </c>
      <c r="C153" s="16">
        <v>89.26</v>
      </c>
      <c r="D153" s="16">
        <v>27.193000000000001</v>
      </c>
      <c r="E153" s="16">
        <v>24.56</v>
      </c>
      <c r="F153" s="16">
        <v>30.01</v>
      </c>
      <c r="G153" s="16">
        <v>12.579000000000001</v>
      </c>
      <c r="H153" s="16">
        <v>33.799999999999997</v>
      </c>
      <c r="I153" s="16">
        <v>66.341999999999999</v>
      </c>
      <c r="J153" s="16">
        <v>12.622999999999999</v>
      </c>
      <c r="K153" s="16">
        <v>20.088999999999999</v>
      </c>
      <c r="L153" s="78">
        <v>1210</v>
      </c>
      <c r="M153" s="16">
        <v>29.667000000000002</v>
      </c>
      <c r="AI153" s="1"/>
    </row>
    <row r="154" spans="1:35" x14ac:dyDescent="0.2">
      <c r="A154" s="49">
        <f t="shared" si="3"/>
        <v>44347</v>
      </c>
      <c r="B154" s="1">
        <v>4.5720000000000001</v>
      </c>
      <c r="C154" s="16">
        <v>83.861999999999995</v>
      </c>
      <c r="D154" s="16">
        <v>27.98</v>
      </c>
      <c r="E154" s="16">
        <v>25.93</v>
      </c>
      <c r="F154" s="16">
        <v>29.03</v>
      </c>
      <c r="G154" s="16">
        <v>21.437999999999999</v>
      </c>
      <c r="H154" s="16">
        <v>34.19</v>
      </c>
      <c r="I154" s="16">
        <v>24.754000000000001</v>
      </c>
      <c r="J154" s="16">
        <v>21.484000000000002</v>
      </c>
      <c r="K154" s="16">
        <v>15.119</v>
      </c>
      <c r="L154" s="78">
        <v>1194</v>
      </c>
      <c r="M154" s="16">
        <v>29.440999999999999</v>
      </c>
      <c r="AI154" s="1"/>
    </row>
    <row r="155" spans="1:35" x14ac:dyDescent="0.2">
      <c r="A155" s="49">
        <f t="shared" si="3"/>
        <v>44348</v>
      </c>
      <c r="B155" s="1">
        <v>8.3819999999999997</v>
      </c>
      <c r="C155" s="16">
        <v>80.816000000000003</v>
      </c>
      <c r="D155" s="16">
        <v>28.361000000000001</v>
      </c>
      <c r="E155" s="16">
        <v>25.87</v>
      </c>
      <c r="F155" s="16">
        <v>30.11</v>
      </c>
      <c r="G155" s="16">
        <v>15.920999999999999</v>
      </c>
      <c r="H155" s="16">
        <v>34.15</v>
      </c>
      <c r="I155" s="16">
        <v>346.54199999999997</v>
      </c>
      <c r="J155" s="16">
        <v>19.283000000000001</v>
      </c>
      <c r="K155" s="16">
        <v>24.497</v>
      </c>
      <c r="L155" s="78">
        <v>1149</v>
      </c>
      <c r="M155" s="16">
        <v>29.629000000000001</v>
      </c>
      <c r="AI155" s="1"/>
    </row>
    <row r="156" spans="1:35" x14ac:dyDescent="0.2">
      <c r="A156" s="49">
        <f t="shared" si="3"/>
        <v>44349</v>
      </c>
      <c r="B156" s="1">
        <v>84.07</v>
      </c>
      <c r="C156" s="16">
        <v>93.138999999999996</v>
      </c>
      <c r="D156" s="16">
        <v>25.899000000000001</v>
      </c>
      <c r="E156" s="16">
        <v>23.45</v>
      </c>
      <c r="F156" s="16">
        <v>28.39</v>
      </c>
      <c r="G156" s="16">
        <v>6.6210000000000004</v>
      </c>
      <c r="H156" s="16">
        <v>36.479999999999997</v>
      </c>
      <c r="I156" s="16">
        <v>274.70800000000003</v>
      </c>
      <c r="J156" s="16">
        <v>8.8520000000000003</v>
      </c>
      <c r="K156" s="16">
        <v>7.2830000000000004</v>
      </c>
      <c r="L156" s="78">
        <v>882</v>
      </c>
      <c r="M156" s="16">
        <v>29.004000000000001</v>
      </c>
      <c r="AI156" s="1"/>
    </row>
    <row r="157" spans="1:35" x14ac:dyDescent="0.2">
      <c r="A157" s="49">
        <f t="shared" si="3"/>
        <v>44350</v>
      </c>
      <c r="B157" s="1">
        <v>5.5880000000000001</v>
      </c>
      <c r="C157" s="16">
        <v>92.795000000000002</v>
      </c>
      <c r="D157" s="16">
        <v>26.024999999999999</v>
      </c>
      <c r="E157" s="16">
        <v>24.29</v>
      </c>
      <c r="F157" s="16">
        <v>28.05</v>
      </c>
      <c r="G157" s="16">
        <v>6.0410000000000004</v>
      </c>
      <c r="H157" s="16">
        <v>31.93</v>
      </c>
      <c r="I157" s="16">
        <v>273.00099999999998</v>
      </c>
      <c r="J157" s="16">
        <v>7.5609999999999999</v>
      </c>
      <c r="K157" s="16">
        <v>7.0359999999999996</v>
      </c>
      <c r="L157" s="78">
        <v>699.6</v>
      </c>
      <c r="M157" s="16">
        <v>28.952999999999999</v>
      </c>
      <c r="AI157" s="1"/>
    </row>
    <row r="158" spans="1:35" x14ac:dyDescent="0.2">
      <c r="A158" s="49">
        <f t="shared" si="3"/>
        <v>44351</v>
      </c>
      <c r="B158" s="1">
        <v>0</v>
      </c>
      <c r="C158" s="16">
        <v>87.421000000000006</v>
      </c>
      <c r="D158" s="16">
        <v>28.096</v>
      </c>
      <c r="E158" s="16">
        <v>26.21</v>
      </c>
      <c r="F158" s="16">
        <v>30.31</v>
      </c>
      <c r="G158" s="16">
        <v>15.371</v>
      </c>
      <c r="H158" s="16">
        <v>33.659999999999997</v>
      </c>
      <c r="I158" s="16">
        <v>47.21</v>
      </c>
      <c r="J158" s="16">
        <v>14.693</v>
      </c>
      <c r="K158" s="16">
        <v>18.547999999999998</v>
      </c>
      <c r="L158" s="78">
        <v>1242</v>
      </c>
      <c r="M158" s="16">
        <v>29.152000000000001</v>
      </c>
      <c r="AI158" s="1"/>
    </row>
    <row r="159" spans="1:35" x14ac:dyDescent="0.2">
      <c r="A159" s="49">
        <f t="shared" si="3"/>
        <v>44352</v>
      </c>
      <c r="B159" s="1">
        <v>21.338000000000001</v>
      </c>
      <c r="C159" s="16">
        <v>85.951999999999998</v>
      </c>
      <c r="D159" s="16">
        <v>28.288</v>
      </c>
      <c r="E159" s="16">
        <v>25.81</v>
      </c>
      <c r="F159" s="16">
        <v>29.67</v>
      </c>
      <c r="G159" s="16">
        <v>12.781000000000001</v>
      </c>
      <c r="H159" s="16">
        <v>27.84</v>
      </c>
      <c r="I159" s="16">
        <v>13.439</v>
      </c>
      <c r="J159" s="16">
        <v>13.595000000000001</v>
      </c>
      <c r="K159" s="16">
        <v>22.829000000000001</v>
      </c>
      <c r="L159" s="78">
        <v>1117</v>
      </c>
      <c r="M159" s="16">
        <v>29.661999999999999</v>
      </c>
      <c r="AI159" s="1"/>
    </row>
    <row r="160" spans="1:35" x14ac:dyDescent="0.2">
      <c r="A160" s="49">
        <f t="shared" si="3"/>
        <v>44353</v>
      </c>
      <c r="B160" s="1">
        <v>0.50800000000000001</v>
      </c>
      <c r="C160" s="16">
        <v>89.614999999999995</v>
      </c>
      <c r="D160" s="16">
        <v>26.98</v>
      </c>
      <c r="E160" s="16">
        <v>25.54</v>
      </c>
      <c r="F160" s="16">
        <v>28.89</v>
      </c>
      <c r="G160" s="16">
        <v>8.1769999999999996</v>
      </c>
      <c r="H160" s="16">
        <v>26.74</v>
      </c>
      <c r="I160" s="16">
        <v>264.92399999999998</v>
      </c>
      <c r="J160" s="16">
        <v>9.8239999999999998</v>
      </c>
      <c r="K160" s="16">
        <v>11.901</v>
      </c>
      <c r="L160" s="78">
        <v>1045</v>
      </c>
      <c r="M160" s="16">
        <v>29.38</v>
      </c>
      <c r="AI160" s="1"/>
    </row>
    <row r="161" spans="1:35" x14ac:dyDescent="0.2">
      <c r="A161" s="49">
        <f t="shared" si="3"/>
        <v>44354</v>
      </c>
      <c r="B161" s="1">
        <v>11.176</v>
      </c>
      <c r="C161" s="16">
        <v>85.415000000000006</v>
      </c>
      <c r="D161" s="16">
        <v>26.277000000000001</v>
      </c>
      <c r="E161" s="16">
        <v>22.57</v>
      </c>
      <c r="F161" s="16">
        <v>30.14</v>
      </c>
      <c r="G161" s="16">
        <v>8.3230000000000004</v>
      </c>
      <c r="H161" s="16">
        <v>39.049999999999997</v>
      </c>
      <c r="I161" s="16">
        <v>161.75</v>
      </c>
      <c r="J161" s="16">
        <v>9.1929999999999996</v>
      </c>
      <c r="K161" s="16">
        <v>14.971</v>
      </c>
      <c r="L161" s="78">
        <v>1122</v>
      </c>
      <c r="M161" s="16">
        <v>29.282</v>
      </c>
      <c r="AI161" s="1"/>
    </row>
    <row r="162" spans="1:35" x14ac:dyDescent="0.2">
      <c r="A162" s="49">
        <f t="shared" si="3"/>
        <v>44355</v>
      </c>
      <c r="B162" s="1">
        <v>0</v>
      </c>
      <c r="C162" s="16">
        <v>82.358000000000004</v>
      </c>
      <c r="D162" s="16">
        <v>26.649000000000001</v>
      </c>
      <c r="E162" s="16">
        <v>24.9</v>
      </c>
      <c r="F162" s="16">
        <v>29.13</v>
      </c>
      <c r="G162" s="16">
        <v>7.95</v>
      </c>
      <c r="H162" s="16">
        <v>22.12</v>
      </c>
      <c r="I162" s="16">
        <v>121.771</v>
      </c>
      <c r="J162" s="16">
        <v>8.7620000000000005</v>
      </c>
      <c r="K162" s="16">
        <v>12.983000000000001</v>
      </c>
      <c r="L162" s="78">
        <v>1124</v>
      </c>
      <c r="M162" s="16">
        <v>28.997</v>
      </c>
      <c r="AI162" s="1"/>
    </row>
    <row r="163" spans="1:35" x14ac:dyDescent="0.2">
      <c r="A163" s="49">
        <f t="shared" si="3"/>
        <v>44356</v>
      </c>
      <c r="B163" s="1">
        <v>1.778</v>
      </c>
      <c r="C163" s="16">
        <v>90.277000000000001</v>
      </c>
      <c r="D163" s="16">
        <v>26.262</v>
      </c>
      <c r="E163" s="16">
        <v>24.06</v>
      </c>
      <c r="F163" s="16">
        <v>29.3</v>
      </c>
      <c r="G163" s="16">
        <v>4.2720000000000002</v>
      </c>
      <c r="H163" s="16">
        <v>15.91</v>
      </c>
      <c r="I163" s="16">
        <v>196.44900000000001</v>
      </c>
      <c r="J163" s="16">
        <v>5.0449999999999999</v>
      </c>
      <c r="K163" s="16">
        <v>13.94</v>
      </c>
      <c r="L163" s="78">
        <v>1092</v>
      </c>
      <c r="M163" s="16">
        <v>29.292999999999999</v>
      </c>
      <c r="AI163" s="1"/>
    </row>
    <row r="164" spans="1:35" x14ac:dyDescent="0.2">
      <c r="A164" s="49">
        <f t="shared" si="3"/>
        <v>44357</v>
      </c>
      <c r="B164" s="1">
        <v>0</v>
      </c>
      <c r="C164" s="16">
        <v>86.400999999999996</v>
      </c>
      <c r="D164" s="16">
        <v>27.361999999999998</v>
      </c>
      <c r="E164" s="16">
        <v>24.5</v>
      </c>
      <c r="F164" s="16">
        <v>29.97</v>
      </c>
      <c r="G164" s="16">
        <v>7.1109999999999998</v>
      </c>
      <c r="H164" s="16">
        <v>26.35</v>
      </c>
      <c r="I164" s="16">
        <v>40.293999999999997</v>
      </c>
      <c r="J164" s="16">
        <v>8.3249999999999993</v>
      </c>
      <c r="K164" s="16">
        <v>19.016999999999999</v>
      </c>
      <c r="L164" s="78">
        <v>1320</v>
      </c>
      <c r="M164" s="16">
        <v>29.437000000000001</v>
      </c>
      <c r="AI164" s="1"/>
    </row>
    <row r="165" spans="1:35" x14ac:dyDescent="0.2">
      <c r="A165" s="49">
        <f t="shared" si="3"/>
        <v>44358</v>
      </c>
      <c r="B165" s="1">
        <v>0</v>
      </c>
      <c r="C165" s="16">
        <v>85.682000000000002</v>
      </c>
      <c r="D165" s="16">
        <v>27.791</v>
      </c>
      <c r="E165" s="16">
        <v>25.54</v>
      </c>
      <c r="F165" s="16">
        <v>30.04</v>
      </c>
      <c r="G165" s="16">
        <v>5.766</v>
      </c>
      <c r="H165" s="16">
        <v>19.55</v>
      </c>
      <c r="I165" s="16">
        <v>301.52999999999997</v>
      </c>
      <c r="J165" s="16">
        <v>8.8239999999999998</v>
      </c>
      <c r="K165" s="16">
        <v>20.849</v>
      </c>
      <c r="L165" s="78">
        <v>1276</v>
      </c>
      <c r="M165" s="16">
        <v>29.824000000000002</v>
      </c>
      <c r="AI165" s="1"/>
    </row>
    <row r="166" spans="1:35" x14ac:dyDescent="0.2">
      <c r="A166" s="49">
        <f t="shared" si="3"/>
        <v>44359</v>
      </c>
      <c r="B166" s="1">
        <v>30.734000000000002</v>
      </c>
      <c r="C166" s="16">
        <v>89.302000000000007</v>
      </c>
      <c r="D166" s="16">
        <v>27.295999999999999</v>
      </c>
      <c r="E166" s="16">
        <v>24.83</v>
      </c>
      <c r="F166" s="16">
        <v>29.83</v>
      </c>
      <c r="G166" s="16">
        <v>6.9340000000000002</v>
      </c>
      <c r="H166" s="16">
        <v>26.35</v>
      </c>
      <c r="I166" s="16">
        <v>271.048</v>
      </c>
      <c r="J166" s="16">
        <v>9.0359999999999996</v>
      </c>
      <c r="K166" s="16">
        <v>23.484999999999999</v>
      </c>
      <c r="L166" s="78">
        <v>1091</v>
      </c>
      <c r="M166" s="16">
        <v>30.088999999999999</v>
      </c>
      <c r="AI166" s="1"/>
    </row>
    <row r="167" spans="1:35" x14ac:dyDescent="0.2">
      <c r="A167" s="49">
        <f t="shared" si="3"/>
        <v>44360</v>
      </c>
      <c r="B167" s="1">
        <v>14.478</v>
      </c>
      <c r="C167" s="16">
        <v>90.652000000000001</v>
      </c>
      <c r="D167" s="16">
        <v>26.632999999999999</v>
      </c>
      <c r="E167" s="16">
        <v>23.18</v>
      </c>
      <c r="F167" s="16">
        <v>30.31</v>
      </c>
      <c r="G167" s="16">
        <v>7.0640000000000001</v>
      </c>
      <c r="H167" s="16">
        <v>26.5</v>
      </c>
      <c r="I167" s="16">
        <v>221.197</v>
      </c>
      <c r="J167" s="16">
        <v>8.9090000000000007</v>
      </c>
      <c r="K167" s="16">
        <v>23.991</v>
      </c>
      <c r="L167" s="78">
        <v>1007</v>
      </c>
      <c r="M167" s="16">
        <v>30.413</v>
      </c>
    </row>
    <row r="168" spans="1:35" x14ac:dyDescent="0.2">
      <c r="A168" s="49">
        <f t="shared" si="3"/>
        <v>44361</v>
      </c>
      <c r="B168" s="1">
        <v>0.254</v>
      </c>
      <c r="C168" s="16">
        <v>84.253</v>
      </c>
      <c r="D168" s="16">
        <v>26.931000000000001</v>
      </c>
      <c r="E168" s="16">
        <v>24.39</v>
      </c>
      <c r="F168" s="16">
        <v>30.18</v>
      </c>
      <c r="G168" s="16">
        <v>12.188000000000001</v>
      </c>
      <c r="H168" s="16">
        <v>35.6</v>
      </c>
      <c r="I168" s="16">
        <v>154.94200000000001</v>
      </c>
      <c r="J168" s="16">
        <v>15.616</v>
      </c>
      <c r="K168" s="16">
        <v>17.881</v>
      </c>
      <c r="L168" s="78">
        <v>1187</v>
      </c>
      <c r="M168" s="16">
        <v>29.812999999999999</v>
      </c>
    </row>
    <row r="169" spans="1:35" x14ac:dyDescent="0.2">
      <c r="A169" s="49">
        <f t="shared" si="3"/>
        <v>44362</v>
      </c>
      <c r="B169" s="1">
        <v>4.5720000000000001</v>
      </c>
      <c r="C169" s="16">
        <v>83.608999999999995</v>
      </c>
      <c r="D169" s="16">
        <v>27.071999999999999</v>
      </c>
      <c r="E169" s="16">
        <v>25.61</v>
      </c>
      <c r="F169" s="16">
        <v>31.12</v>
      </c>
      <c r="G169" s="16">
        <v>9.8889999999999993</v>
      </c>
      <c r="H169" s="16">
        <v>34.36</v>
      </c>
      <c r="I169" s="16">
        <v>146.10599999999999</v>
      </c>
      <c r="J169" s="16">
        <v>12.237</v>
      </c>
      <c r="K169" s="16">
        <v>13.065</v>
      </c>
      <c r="L169" s="78">
        <v>1279</v>
      </c>
      <c r="M169" s="16">
        <v>29.271999999999998</v>
      </c>
    </row>
    <row r="170" spans="1:35" x14ac:dyDescent="0.2">
      <c r="A170" s="49">
        <f t="shared" si="3"/>
        <v>44363</v>
      </c>
      <c r="B170" s="1">
        <v>0</v>
      </c>
      <c r="C170" s="16">
        <v>81.872</v>
      </c>
      <c r="D170" s="16">
        <v>27.733000000000001</v>
      </c>
      <c r="E170" s="16">
        <v>24.12</v>
      </c>
      <c r="F170" s="16">
        <v>30.98</v>
      </c>
      <c r="G170" s="16">
        <v>9.2929999999999993</v>
      </c>
      <c r="H170" s="16">
        <v>26.28</v>
      </c>
      <c r="I170" s="16">
        <v>95.245999999999995</v>
      </c>
      <c r="J170" s="16">
        <v>9.6649999999999991</v>
      </c>
      <c r="K170" s="16">
        <v>22.942</v>
      </c>
      <c r="L170" s="78">
        <v>1240</v>
      </c>
      <c r="M170" s="16">
        <v>29.407</v>
      </c>
    </row>
    <row r="171" spans="1:35" x14ac:dyDescent="0.2">
      <c r="A171" s="49">
        <f t="shared" si="3"/>
        <v>44364</v>
      </c>
      <c r="B171" s="1">
        <v>0</v>
      </c>
      <c r="C171" s="16">
        <v>88.519000000000005</v>
      </c>
      <c r="D171" s="16">
        <v>27.283999999999999</v>
      </c>
      <c r="E171" s="16">
        <v>25.34</v>
      </c>
      <c r="F171" s="16">
        <v>30.11</v>
      </c>
      <c r="G171" s="16">
        <v>6.2220000000000004</v>
      </c>
      <c r="H171" s="16">
        <v>21.91</v>
      </c>
      <c r="I171" s="16">
        <v>285.27600000000001</v>
      </c>
      <c r="J171" s="16">
        <v>7.3380000000000001</v>
      </c>
      <c r="K171" s="16">
        <v>11.359</v>
      </c>
      <c r="L171" s="78">
        <v>877</v>
      </c>
      <c r="M171" s="16">
        <v>29.491</v>
      </c>
    </row>
    <row r="172" spans="1:35" x14ac:dyDescent="0.2">
      <c r="A172" s="49">
        <f t="shared" si="3"/>
        <v>44365</v>
      </c>
      <c r="B172" s="1">
        <v>3.302</v>
      </c>
      <c r="C172" s="16">
        <v>88.566000000000003</v>
      </c>
      <c r="D172" s="16">
        <v>26.995000000000001</v>
      </c>
      <c r="E172" s="16">
        <v>24.97</v>
      </c>
      <c r="F172" s="16">
        <v>29.16</v>
      </c>
      <c r="G172" s="16">
        <v>5.4269999999999996</v>
      </c>
      <c r="H172" s="16">
        <v>41.07</v>
      </c>
      <c r="I172" s="16">
        <v>261.86200000000002</v>
      </c>
      <c r="J172" s="16">
        <v>6.9870000000000001</v>
      </c>
      <c r="K172" s="16">
        <v>9.5839999999999996</v>
      </c>
      <c r="L172" s="78">
        <v>1019</v>
      </c>
      <c r="M172" s="16">
        <v>29.385000000000002</v>
      </c>
    </row>
    <row r="173" spans="1:35" x14ac:dyDescent="0.2">
      <c r="A173" s="49">
        <f t="shared" si="3"/>
        <v>44366</v>
      </c>
      <c r="B173" s="1">
        <v>36.322000000000003</v>
      </c>
      <c r="C173" s="16">
        <v>91.207999999999998</v>
      </c>
      <c r="D173" s="16">
        <v>27.12</v>
      </c>
      <c r="E173" s="16">
        <v>24.87</v>
      </c>
      <c r="F173" s="16">
        <v>29.91</v>
      </c>
      <c r="G173" s="16">
        <v>6.2389999999999999</v>
      </c>
      <c r="H173" s="16">
        <v>38.49</v>
      </c>
      <c r="I173" s="16">
        <v>275.08600000000001</v>
      </c>
      <c r="J173" s="16">
        <v>8.9190000000000005</v>
      </c>
      <c r="K173" s="16">
        <v>16.797999999999998</v>
      </c>
      <c r="L173" s="78">
        <v>1363</v>
      </c>
      <c r="M173" s="16">
        <v>29.7</v>
      </c>
    </row>
    <row r="174" spans="1:35" x14ac:dyDescent="0.2">
      <c r="A174" s="49">
        <f t="shared" si="3"/>
        <v>44367</v>
      </c>
      <c r="B174" s="1">
        <v>13.97</v>
      </c>
      <c r="C174" s="16">
        <v>90.274000000000001</v>
      </c>
      <c r="D174" s="16">
        <v>27.14</v>
      </c>
      <c r="E174" s="16">
        <v>25.17</v>
      </c>
      <c r="F174" s="16">
        <v>29.77</v>
      </c>
      <c r="G174" s="16">
        <v>7.0069999999999997</v>
      </c>
      <c r="H174" s="16">
        <v>27.73</v>
      </c>
      <c r="I174" s="16">
        <v>338.01799999999997</v>
      </c>
      <c r="J174" s="16">
        <v>8.4039999999999999</v>
      </c>
      <c r="K174" s="16">
        <v>11.137</v>
      </c>
      <c r="L174" s="78">
        <v>1109</v>
      </c>
      <c r="M174" s="16">
        <v>29.561</v>
      </c>
    </row>
    <row r="175" spans="1:35" x14ac:dyDescent="0.2">
      <c r="A175" s="49">
        <f t="shared" si="3"/>
        <v>44368</v>
      </c>
      <c r="B175" s="1">
        <v>71.376000000000005</v>
      </c>
      <c r="C175" s="16">
        <v>91.802000000000007</v>
      </c>
      <c r="D175" s="16">
        <v>25.562999999999999</v>
      </c>
      <c r="E175" s="16">
        <v>22.77</v>
      </c>
      <c r="F175" s="16">
        <v>28.08</v>
      </c>
      <c r="G175" s="16">
        <v>6.63</v>
      </c>
      <c r="H175" s="16">
        <v>40.96</v>
      </c>
      <c r="I175" s="16">
        <v>192.90899999999999</v>
      </c>
      <c r="J175" s="16">
        <v>7.5510000000000002</v>
      </c>
      <c r="K175" s="16">
        <v>8.5350000000000001</v>
      </c>
      <c r="L175" s="78">
        <v>556.1</v>
      </c>
      <c r="M175" s="16">
        <v>29.236000000000001</v>
      </c>
    </row>
    <row r="176" spans="1:35" x14ac:dyDescent="0.2">
      <c r="A176" s="49">
        <f t="shared" si="3"/>
        <v>44369</v>
      </c>
      <c r="I176" s="76">
        <v>185.40199999999999</v>
      </c>
      <c r="J176" s="16">
        <v>5.8940000000000001</v>
      </c>
    </row>
    <row r="177" spans="1:10" x14ac:dyDescent="0.2">
      <c r="A177" s="49">
        <f t="shared" si="3"/>
        <v>44370</v>
      </c>
      <c r="I177" s="76">
        <v>19.010999999999999</v>
      </c>
      <c r="J177" s="16">
        <v>13.413</v>
      </c>
    </row>
    <row r="178" spans="1:10" x14ac:dyDescent="0.2">
      <c r="A178" s="49">
        <f t="shared" si="3"/>
        <v>44371</v>
      </c>
      <c r="I178" s="76">
        <v>14.885</v>
      </c>
      <c r="J178" s="16">
        <v>17.282</v>
      </c>
    </row>
    <row r="179" spans="1:10" x14ac:dyDescent="0.2">
      <c r="A179" s="49">
        <f t="shared" si="3"/>
        <v>44372</v>
      </c>
      <c r="I179" s="76">
        <v>204.25899999999999</v>
      </c>
      <c r="J179" s="16">
        <v>6.5090000000000003</v>
      </c>
    </row>
    <row r="180" spans="1:10" x14ac:dyDescent="0.2">
      <c r="A180" s="49">
        <f t="shared" si="3"/>
        <v>44373</v>
      </c>
      <c r="I180" s="76">
        <v>185.315</v>
      </c>
      <c r="J180" s="16">
        <v>5.7149999999999999</v>
      </c>
    </row>
    <row r="181" spans="1:10" x14ac:dyDescent="0.2">
      <c r="A181" s="49">
        <f t="shared" si="3"/>
        <v>44374</v>
      </c>
      <c r="I181" s="76">
        <v>175.636</v>
      </c>
      <c r="J181" s="16">
        <v>6.6950000000000003</v>
      </c>
    </row>
    <row r="182" spans="1:10" x14ac:dyDescent="0.2">
      <c r="A182" s="49">
        <f t="shared" si="3"/>
        <v>44375</v>
      </c>
      <c r="I182" s="76">
        <v>63.161999999999999</v>
      </c>
      <c r="J182" s="16">
        <v>8.6549999999999994</v>
      </c>
    </row>
    <row r="183" spans="1:10" x14ac:dyDescent="0.2">
      <c r="A183" s="49">
        <f t="shared" si="3"/>
        <v>44376</v>
      </c>
      <c r="I183" s="76">
        <v>184.749</v>
      </c>
      <c r="J183" s="16">
        <v>7.6539999999999999</v>
      </c>
    </row>
    <row r="184" spans="1:10" x14ac:dyDescent="0.2">
      <c r="A184" s="49">
        <f t="shared" si="3"/>
        <v>44377</v>
      </c>
      <c r="I184" s="76">
        <v>157.03899999999999</v>
      </c>
      <c r="J184" s="16">
        <v>7.3940000000000001</v>
      </c>
    </row>
    <row r="185" spans="1:10" x14ac:dyDescent="0.2">
      <c r="A185" s="49">
        <f t="shared" si="3"/>
        <v>44378</v>
      </c>
      <c r="I185" s="76">
        <v>168.50800000000001</v>
      </c>
      <c r="J185" s="16">
        <v>7.0620000000000003</v>
      </c>
    </row>
    <row r="186" spans="1:10" x14ac:dyDescent="0.2">
      <c r="A186" s="49">
        <f t="shared" si="3"/>
        <v>44379</v>
      </c>
      <c r="I186" s="76">
        <v>242.04</v>
      </c>
      <c r="J186" s="16">
        <v>8.2059999999999995</v>
      </c>
    </row>
    <row r="187" spans="1:10" x14ac:dyDescent="0.2">
      <c r="A187" s="49">
        <f t="shared" si="3"/>
        <v>44380</v>
      </c>
      <c r="I187" s="76">
        <v>200.65899999999999</v>
      </c>
      <c r="J187" s="16">
        <v>6.0720000000000001</v>
      </c>
    </row>
    <row r="188" spans="1:10" x14ac:dyDescent="0.2">
      <c r="A188" s="49">
        <f t="shared" si="3"/>
        <v>44381</v>
      </c>
      <c r="I188" s="76">
        <v>170.27799999999999</v>
      </c>
      <c r="J188" s="16">
        <v>7.8849999999999998</v>
      </c>
    </row>
    <row r="189" spans="1:10" x14ac:dyDescent="0.2">
      <c r="A189" s="49">
        <f t="shared" si="3"/>
        <v>44382</v>
      </c>
      <c r="I189" s="76">
        <v>137.31399999999999</v>
      </c>
      <c r="J189" s="16">
        <v>9.1709999999999994</v>
      </c>
    </row>
    <row r="190" spans="1:10" x14ac:dyDescent="0.2">
      <c r="A190" s="49">
        <f t="shared" si="3"/>
        <v>44383</v>
      </c>
      <c r="I190" s="76">
        <v>79.010000000000005</v>
      </c>
      <c r="J190" s="16">
        <v>7.9429999999999996</v>
      </c>
    </row>
    <row r="191" spans="1:10" x14ac:dyDescent="0.2">
      <c r="A191" s="49">
        <f t="shared" si="3"/>
        <v>44384</v>
      </c>
      <c r="I191" s="76">
        <v>48.905000000000001</v>
      </c>
      <c r="J191" s="16">
        <v>17.183</v>
      </c>
    </row>
    <row r="192" spans="1:10" x14ac:dyDescent="0.2">
      <c r="A192" s="49">
        <f t="shared" si="3"/>
        <v>44385</v>
      </c>
      <c r="I192" s="76">
        <v>32.345999999999997</v>
      </c>
      <c r="J192" s="16">
        <v>13.986000000000001</v>
      </c>
    </row>
    <row r="193" spans="1:10" x14ac:dyDescent="0.2">
      <c r="A193" s="49">
        <f t="shared" si="3"/>
        <v>44386</v>
      </c>
      <c r="I193" s="76">
        <v>143.47300000000001</v>
      </c>
      <c r="J193" s="16">
        <v>10.515000000000001</v>
      </c>
    </row>
    <row r="194" spans="1:10" x14ac:dyDescent="0.2">
      <c r="A194" s="49">
        <f t="shared" si="3"/>
        <v>44387</v>
      </c>
      <c r="I194" s="76">
        <v>184.29900000000001</v>
      </c>
      <c r="J194" s="16">
        <v>6.7380000000000004</v>
      </c>
    </row>
    <row r="195" spans="1:10" x14ac:dyDescent="0.2">
      <c r="A195" s="49">
        <f t="shared" si="3"/>
        <v>44388</v>
      </c>
      <c r="I195" s="76">
        <v>54.591999999999999</v>
      </c>
      <c r="J195" s="16">
        <v>11</v>
      </c>
    </row>
    <row r="196" spans="1:10" x14ac:dyDescent="0.2">
      <c r="A196" s="49">
        <f t="shared" si="3"/>
        <v>44389</v>
      </c>
      <c r="I196" s="76">
        <v>271.51299999999998</v>
      </c>
      <c r="J196" s="16">
        <v>7.806</v>
      </c>
    </row>
    <row r="197" spans="1:10" x14ac:dyDescent="0.2">
      <c r="A197" s="49">
        <f t="shared" si="3"/>
        <v>44390</v>
      </c>
      <c r="I197" s="76">
        <v>294.66199999999998</v>
      </c>
      <c r="J197" s="16">
        <v>10.853999999999999</v>
      </c>
    </row>
    <row r="198" spans="1:10" x14ac:dyDescent="0.2">
      <c r="A198" s="49">
        <f t="shared" si="3"/>
        <v>44391</v>
      </c>
      <c r="I198" s="76">
        <v>280.90800000000002</v>
      </c>
      <c r="J198" s="16">
        <v>7.93</v>
      </c>
    </row>
    <row r="199" spans="1:10" x14ac:dyDescent="0.2">
      <c r="A199" s="49">
        <f t="shared" si="3"/>
        <v>44392</v>
      </c>
      <c r="I199" s="76">
        <v>23.07</v>
      </c>
      <c r="J199" s="16">
        <v>20.995999999999999</v>
      </c>
    </row>
    <row r="200" spans="1:10" x14ac:dyDescent="0.2">
      <c r="A200" s="49">
        <f t="shared" si="3"/>
        <v>44393</v>
      </c>
      <c r="I200" s="76">
        <v>11.042</v>
      </c>
      <c r="J200" s="16">
        <v>23.974</v>
      </c>
    </row>
    <row r="201" spans="1:10" x14ac:dyDescent="0.2">
      <c r="A201" s="49">
        <f t="shared" si="3"/>
        <v>44394</v>
      </c>
      <c r="I201" s="76">
        <v>27.227</v>
      </c>
      <c r="J201" s="16">
        <v>11.920999999999999</v>
      </c>
    </row>
    <row r="202" spans="1:10" x14ac:dyDescent="0.2">
      <c r="A202" s="49">
        <f t="shared" si="3"/>
        <v>44395</v>
      </c>
      <c r="I202" s="76">
        <v>50.14</v>
      </c>
      <c r="J202" s="16">
        <v>16.786000000000001</v>
      </c>
    </row>
    <row r="203" spans="1:10" x14ac:dyDescent="0.2">
      <c r="A203" s="49">
        <f t="shared" si="3"/>
        <v>44396</v>
      </c>
      <c r="I203" s="76">
        <v>31.387</v>
      </c>
      <c r="J203" s="16">
        <v>18.138000000000002</v>
      </c>
    </row>
    <row r="204" spans="1:10" x14ac:dyDescent="0.2">
      <c r="A204" s="49">
        <f t="shared" si="3"/>
        <v>44397</v>
      </c>
      <c r="I204" s="76">
        <v>10.007</v>
      </c>
      <c r="J204" s="16">
        <v>18.61</v>
      </c>
    </row>
    <row r="205" spans="1:10" x14ac:dyDescent="0.2">
      <c r="A205" s="49">
        <f t="shared" si="3"/>
        <v>44398</v>
      </c>
      <c r="I205" s="76">
        <v>35.564</v>
      </c>
      <c r="J205" s="16">
        <v>21.864000000000001</v>
      </c>
    </row>
    <row r="206" spans="1:10" x14ac:dyDescent="0.2">
      <c r="A206" s="49">
        <f t="shared" si="3"/>
        <v>44399</v>
      </c>
      <c r="I206" s="76">
        <v>39.951000000000001</v>
      </c>
      <c r="J206" s="16">
        <v>23.713000000000001</v>
      </c>
    </row>
    <row r="207" spans="1:10" x14ac:dyDescent="0.2">
      <c r="A207" s="49">
        <f t="shared" si="3"/>
        <v>44400</v>
      </c>
      <c r="I207" s="76">
        <v>32.204999999999998</v>
      </c>
      <c r="J207" s="16">
        <v>15.851000000000001</v>
      </c>
    </row>
    <row r="208" spans="1:10" x14ac:dyDescent="0.2">
      <c r="A208" s="49">
        <f t="shared" si="3"/>
        <v>44401</v>
      </c>
      <c r="I208" s="76">
        <v>223.98099999999999</v>
      </c>
      <c r="J208" s="16">
        <v>7.1390000000000002</v>
      </c>
    </row>
    <row r="209" spans="1:10" x14ac:dyDescent="0.2">
      <c r="A209" s="49">
        <f t="shared" si="3"/>
        <v>44402</v>
      </c>
      <c r="I209" s="76">
        <v>209.35900000000001</v>
      </c>
      <c r="J209" s="16">
        <v>6.859</v>
      </c>
    </row>
    <row r="210" spans="1:10" x14ac:dyDescent="0.2">
      <c r="A210" s="49">
        <f t="shared" si="3"/>
        <v>44403</v>
      </c>
      <c r="I210" s="76">
        <v>161.274</v>
      </c>
      <c r="J210" s="16">
        <v>7.0330000000000004</v>
      </c>
    </row>
    <row r="211" spans="1:10" x14ac:dyDescent="0.2">
      <c r="A211" s="49">
        <f t="shared" si="3"/>
        <v>44404</v>
      </c>
      <c r="I211" s="76">
        <v>129.614</v>
      </c>
      <c r="J211" s="16">
        <v>7.17</v>
      </c>
    </row>
    <row r="212" spans="1:10" x14ac:dyDescent="0.2">
      <c r="A212" s="49">
        <f t="shared" si="3"/>
        <v>44405</v>
      </c>
      <c r="I212" s="76">
        <v>278.392</v>
      </c>
      <c r="J212" s="16">
        <v>7.5990000000000002</v>
      </c>
    </row>
    <row r="213" spans="1:10" x14ac:dyDescent="0.2">
      <c r="A213" s="49">
        <f t="shared" si="3"/>
        <v>44406</v>
      </c>
      <c r="I213" s="76">
        <v>25.16</v>
      </c>
      <c r="J213" s="16">
        <v>16.498999999999999</v>
      </c>
    </row>
    <row r="214" spans="1:10" x14ac:dyDescent="0.2">
      <c r="A214" s="49">
        <f t="shared" si="3"/>
        <v>44407</v>
      </c>
      <c r="I214" s="76">
        <v>339.30900000000003</v>
      </c>
      <c r="J214" s="16">
        <v>11.704000000000001</v>
      </c>
    </row>
    <row r="215" spans="1:10" x14ac:dyDescent="0.2">
      <c r="A215" s="49">
        <f t="shared" si="3"/>
        <v>44408</v>
      </c>
      <c r="I215" s="76">
        <v>343.14100000000002</v>
      </c>
      <c r="J215" s="16">
        <v>10.933999999999999</v>
      </c>
    </row>
    <row r="216" spans="1:10" x14ac:dyDescent="0.2">
      <c r="A216" s="49">
        <f t="shared" ref="A216:A279" si="4">A215+1</f>
        <v>44409</v>
      </c>
      <c r="I216" s="76">
        <v>27.372</v>
      </c>
      <c r="J216" s="16">
        <v>17.02</v>
      </c>
    </row>
    <row r="217" spans="1:10" x14ac:dyDescent="0.2">
      <c r="A217" s="49">
        <f t="shared" si="4"/>
        <v>44410</v>
      </c>
      <c r="I217" s="76">
        <v>167.69200000000001</v>
      </c>
      <c r="J217" s="16">
        <v>9.2409999999999997</v>
      </c>
    </row>
    <row r="218" spans="1:10" x14ac:dyDescent="0.2">
      <c r="A218" s="49">
        <f t="shared" si="4"/>
        <v>44411</v>
      </c>
      <c r="I218" s="76">
        <v>196.36099999999999</v>
      </c>
      <c r="J218" s="16">
        <v>8.0540000000000003</v>
      </c>
    </row>
    <row r="219" spans="1:10" x14ac:dyDescent="0.2">
      <c r="A219" s="49">
        <f t="shared" si="4"/>
        <v>44412</v>
      </c>
      <c r="I219" s="76">
        <v>24.766999999999999</v>
      </c>
      <c r="J219" s="16">
        <v>11.393000000000001</v>
      </c>
    </row>
    <row r="220" spans="1:10" x14ac:dyDescent="0.2">
      <c r="A220" s="49">
        <f t="shared" si="4"/>
        <v>44413</v>
      </c>
      <c r="I220" s="76">
        <v>257.22500000000002</v>
      </c>
      <c r="J220" s="16">
        <v>6.3529999999999998</v>
      </c>
    </row>
    <row r="221" spans="1:10" x14ac:dyDescent="0.2">
      <c r="A221" s="49">
        <f t="shared" si="4"/>
        <v>44414</v>
      </c>
      <c r="I221" s="76">
        <v>269.77699999999999</v>
      </c>
      <c r="J221" s="16">
        <v>7.9779999999999998</v>
      </c>
    </row>
    <row r="222" spans="1:10" x14ac:dyDescent="0.2">
      <c r="A222" s="49">
        <f t="shared" si="4"/>
        <v>44415</v>
      </c>
      <c r="I222" s="76">
        <v>257.24400000000003</v>
      </c>
      <c r="J222" s="16">
        <v>7.7709999999999999</v>
      </c>
    </row>
    <row r="223" spans="1:10" x14ac:dyDescent="0.2">
      <c r="A223" s="49">
        <f t="shared" si="4"/>
        <v>44416</v>
      </c>
      <c r="I223" s="76">
        <v>240.41</v>
      </c>
      <c r="J223" s="16">
        <v>6.2619999999999996</v>
      </c>
    </row>
    <row r="224" spans="1:10" x14ac:dyDescent="0.2">
      <c r="A224" s="49">
        <f t="shared" si="4"/>
        <v>44417</v>
      </c>
      <c r="I224" s="76">
        <v>25.387</v>
      </c>
      <c r="J224" s="16">
        <v>15.153</v>
      </c>
    </row>
    <row r="225" spans="1:13" x14ac:dyDescent="0.2">
      <c r="A225" s="49">
        <f t="shared" si="4"/>
        <v>44418</v>
      </c>
      <c r="I225" s="76">
        <v>356.53699999999998</v>
      </c>
      <c r="J225" s="16">
        <v>14.115</v>
      </c>
    </row>
    <row r="226" spans="1:13" x14ac:dyDescent="0.2">
      <c r="A226" s="49">
        <f t="shared" si="4"/>
        <v>44419</v>
      </c>
      <c r="I226" s="76">
        <v>280.64299999999997</v>
      </c>
      <c r="J226" s="16">
        <v>8.9220000000000006</v>
      </c>
    </row>
    <row r="227" spans="1:13" x14ac:dyDescent="0.2">
      <c r="A227" s="49">
        <f t="shared" si="4"/>
        <v>44420</v>
      </c>
      <c r="I227" s="76">
        <v>244.792</v>
      </c>
      <c r="J227" s="16">
        <v>6.98</v>
      </c>
    </row>
    <row r="228" spans="1:13" x14ac:dyDescent="0.2">
      <c r="A228" s="49">
        <f t="shared" si="4"/>
        <v>44421</v>
      </c>
      <c r="I228" s="76">
        <v>212.822</v>
      </c>
      <c r="J228" s="16">
        <v>5.2130000000000001</v>
      </c>
    </row>
    <row r="229" spans="1:13" x14ac:dyDescent="0.2">
      <c r="A229" s="49">
        <f t="shared" si="4"/>
        <v>44422</v>
      </c>
      <c r="I229" s="76">
        <v>201.482</v>
      </c>
      <c r="J229" s="16">
        <v>6.165</v>
      </c>
    </row>
    <row r="230" spans="1:13" x14ac:dyDescent="0.2">
      <c r="A230" s="49">
        <f t="shared" si="4"/>
        <v>44423</v>
      </c>
      <c r="I230" s="76">
        <v>170.53899999999999</v>
      </c>
      <c r="J230" s="16">
        <v>5.0030000000000001</v>
      </c>
    </row>
    <row r="231" spans="1:13" x14ac:dyDescent="0.2">
      <c r="A231" s="49">
        <f t="shared" si="4"/>
        <v>44424</v>
      </c>
      <c r="I231" s="76">
        <v>203.27600000000001</v>
      </c>
      <c r="J231" s="16">
        <v>5.8090000000000002</v>
      </c>
    </row>
    <row r="232" spans="1:13" x14ac:dyDescent="0.2">
      <c r="A232" s="49">
        <f t="shared" si="4"/>
        <v>44425</v>
      </c>
      <c r="I232" s="76">
        <v>207.44300000000001</v>
      </c>
      <c r="J232" s="16">
        <v>7.7789999999999999</v>
      </c>
    </row>
    <row r="233" spans="1:13" x14ac:dyDescent="0.2">
      <c r="A233" s="49">
        <f t="shared" si="4"/>
        <v>44426</v>
      </c>
      <c r="I233" s="76">
        <v>129.31800000000001</v>
      </c>
      <c r="J233" s="16">
        <v>9.7989999999999995</v>
      </c>
    </row>
    <row r="234" spans="1:13" x14ac:dyDescent="0.2">
      <c r="A234" s="49">
        <f t="shared" si="4"/>
        <v>44427</v>
      </c>
      <c r="B234" s="1">
        <v>0.76200000000000001</v>
      </c>
      <c r="C234" s="16">
        <v>89.414000000000001</v>
      </c>
      <c r="D234" s="16">
        <v>26.327999999999999</v>
      </c>
      <c r="E234" s="16">
        <v>23.55</v>
      </c>
      <c r="F234" s="16">
        <v>29.67</v>
      </c>
      <c r="G234" s="16">
        <v>5.8040000000000003</v>
      </c>
      <c r="H234" s="16">
        <v>16.649999999999999</v>
      </c>
      <c r="I234" s="16">
        <v>175.364</v>
      </c>
      <c r="J234" s="16">
        <v>7.0190000000000001</v>
      </c>
      <c r="K234" s="16">
        <v>12.273999999999999</v>
      </c>
      <c r="L234" s="78">
        <v>1105</v>
      </c>
      <c r="M234" s="16">
        <v>29.189</v>
      </c>
    </row>
    <row r="235" spans="1:13" x14ac:dyDescent="0.2">
      <c r="A235" s="49">
        <f t="shared" si="4"/>
        <v>44428</v>
      </c>
      <c r="B235" s="1">
        <v>6.0960000000000001</v>
      </c>
      <c r="C235" s="16">
        <v>93.316000000000003</v>
      </c>
      <c r="D235" s="16">
        <v>25.486000000000001</v>
      </c>
      <c r="E235" s="16">
        <v>24.11</v>
      </c>
      <c r="F235" s="16">
        <v>29.07</v>
      </c>
      <c r="G235" s="16">
        <v>5.9169999999999998</v>
      </c>
      <c r="H235" s="16">
        <v>24.66</v>
      </c>
      <c r="I235" s="16">
        <v>163.50700000000001</v>
      </c>
      <c r="J235" s="16">
        <v>6.7690000000000001</v>
      </c>
      <c r="K235" s="16">
        <v>9.0909999999999993</v>
      </c>
      <c r="L235" s="78">
        <v>892</v>
      </c>
      <c r="M235" s="16">
        <v>28.609000000000002</v>
      </c>
    </row>
    <row r="236" spans="1:13" x14ac:dyDescent="0.2">
      <c r="A236" s="49">
        <f t="shared" si="4"/>
        <v>44429</v>
      </c>
      <c r="B236" s="1">
        <v>2.54</v>
      </c>
      <c r="C236" s="16">
        <v>89.460999999999999</v>
      </c>
      <c r="D236" s="16">
        <v>26.262</v>
      </c>
      <c r="E236" s="16">
        <v>23.65</v>
      </c>
      <c r="F236" s="16">
        <v>29.84</v>
      </c>
      <c r="G236" s="16">
        <v>8.7870000000000008</v>
      </c>
      <c r="H236" s="16">
        <v>24.84</v>
      </c>
      <c r="I236" s="16">
        <v>126.259</v>
      </c>
      <c r="J236" s="16">
        <v>9.0359999999999996</v>
      </c>
      <c r="K236" s="16">
        <v>19.745999999999999</v>
      </c>
      <c r="L236" s="78">
        <v>1364</v>
      </c>
      <c r="M236" s="16">
        <v>29.125</v>
      </c>
    </row>
    <row r="237" spans="1:13" x14ac:dyDescent="0.2">
      <c r="A237" s="49">
        <f t="shared" si="4"/>
        <v>44430</v>
      </c>
      <c r="B237" s="1">
        <v>2.032</v>
      </c>
      <c r="C237" s="16">
        <v>90.301000000000002</v>
      </c>
      <c r="D237" s="16">
        <v>26.667999999999999</v>
      </c>
      <c r="E237" s="16">
        <v>23.92</v>
      </c>
      <c r="F237" s="16">
        <v>29.17</v>
      </c>
      <c r="G237" s="16">
        <v>7.1609999999999996</v>
      </c>
      <c r="H237" s="16">
        <v>20.22</v>
      </c>
      <c r="I237" s="16">
        <v>249.024</v>
      </c>
      <c r="J237" s="16">
        <v>8.609</v>
      </c>
      <c r="K237" s="16">
        <v>12.039</v>
      </c>
      <c r="L237" s="78">
        <v>1136</v>
      </c>
      <c r="M237" s="16">
        <v>28.905999999999999</v>
      </c>
    </row>
    <row r="238" spans="1:13" x14ac:dyDescent="0.2">
      <c r="A238" s="49">
        <f t="shared" si="4"/>
        <v>44431</v>
      </c>
      <c r="B238" s="1">
        <v>4.3179999999999996</v>
      </c>
      <c r="C238" s="16">
        <v>90.287999999999997</v>
      </c>
      <c r="D238" s="16">
        <v>27.433</v>
      </c>
      <c r="E238" s="16">
        <v>24.47</v>
      </c>
      <c r="F238" s="16">
        <v>30.39</v>
      </c>
      <c r="G238" s="16">
        <v>6.5789999999999997</v>
      </c>
      <c r="H238" s="16">
        <v>42.19</v>
      </c>
      <c r="I238" s="16">
        <v>269.82100000000003</v>
      </c>
      <c r="J238" s="16">
        <v>8.0039999999999996</v>
      </c>
      <c r="K238" s="16">
        <v>22.542999999999999</v>
      </c>
      <c r="L238" s="78">
        <v>1161</v>
      </c>
      <c r="M238" s="16">
        <v>29.314</v>
      </c>
    </row>
    <row r="239" spans="1:13" x14ac:dyDescent="0.2">
      <c r="A239" s="49">
        <f t="shared" si="4"/>
        <v>44432</v>
      </c>
      <c r="B239" s="1">
        <v>23.114000000000001</v>
      </c>
      <c r="C239" s="16">
        <v>94.36</v>
      </c>
      <c r="D239" s="16">
        <v>26.08</v>
      </c>
      <c r="E239" s="16">
        <v>24.58</v>
      </c>
      <c r="F239" s="16">
        <v>28.95</v>
      </c>
      <c r="G239" s="16">
        <v>6.8</v>
      </c>
      <c r="H239" s="16">
        <v>23.14</v>
      </c>
      <c r="I239" s="16">
        <v>201.80500000000001</v>
      </c>
      <c r="J239" s="16">
        <v>8.2140000000000004</v>
      </c>
      <c r="K239" s="16">
        <v>13.333</v>
      </c>
      <c r="L239" s="78">
        <v>1021</v>
      </c>
      <c r="M239" s="16">
        <v>29.331</v>
      </c>
    </row>
    <row r="240" spans="1:13" x14ac:dyDescent="0.2">
      <c r="A240" s="49">
        <f t="shared" si="4"/>
        <v>44433</v>
      </c>
      <c r="B240" s="1">
        <v>0.76200000000000001</v>
      </c>
      <c r="C240" s="16">
        <v>92.120999999999995</v>
      </c>
      <c r="D240" s="16">
        <v>25.876999999999999</v>
      </c>
      <c r="E240" s="16">
        <v>23.92</v>
      </c>
      <c r="F240" s="16">
        <v>29.87</v>
      </c>
      <c r="G240" s="16">
        <v>6.3170000000000002</v>
      </c>
      <c r="H240" s="16">
        <v>25.86</v>
      </c>
      <c r="I240" s="16">
        <v>189.02199999999999</v>
      </c>
      <c r="J240" s="16">
        <v>7.35</v>
      </c>
      <c r="K240" s="16">
        <v>12.632</v>
      </c>
      <c r="L240" s="78">
        <v>738.5</v>
      </c>
      <c r="M240" s="16">
        <v>29.196000000000002</v>
      </c>
    </row>
    <row r="241" spans="1:13" x14ac:dyDescent="0.2">
      <c r="A241" s="49">
        <f t="shared" si="4"/>
        <v>44434</v>
      </c>
      <c r="B241" s="1">
        <v>14.731999999999999</v>
      </c>
      <c r="C241" s="16">
        <v>91.472999999999999</v>
      </c>
      <c r="D241" s="16">
        <v>25.859000000000002</v>
      </c>
      <c r="E241" s="16">
        <v>24.21</v>
      </c>
      <c r="F241" s="16">
        <v>31.61</v>
      </c>
      <c r="G241" s="16">
        <v>6.4359999999999999</v>
      </c>
      <c r="H241" s="16">
        <v>25.97</v>
      </c>
      <c r="I241" s="16">
        <v>185.94399999999999</v>
      </c>
      <c r="J241" s="16">
        <v>7.7270000000000003</v>
      </c>
      <c r="K241" s="16">
        <v>17.594999999999999</v>
      </c>
      <c r="L241" s="78">
        <v>1214</v>
      </c>
      <c r="M241" s="16">
        <v>29.268999999999998</v>
      </c>
    </row>
    <row r="242" spans="1:13" x14ac:dyDescent="0.2">
      <c r="A242" s="49">
        <f t="shared" si="4"/>
        <v>44435</v>
      </c>
      <c r="B242" s="1">
        <v>1.778</v>
      </c>
      <c r="C242" s="16">
        <v>91.656999999999996</v>
      </c>
      <c r="D242" s="16">
        <v>26.062999999999999</v>
      </c>
      <c r="E242" s="16">
        <v>24.09</v>
      </c>
      <c r="F242" s="16">
        <v>30.01</v>
      </c>
      <c r="G242" s="16">
        <v>5.5279999999999996</v>
      </c>
      <c r="H242" s="16">
        <v>18.03</v>
      </c>
      <c r="I242" s="16">
        <v>167.74100000000001</v>
      </c>
      <c r="J242" s="16">
        <v>6.8680000000000003</v>
      </c>
      <c r="K242" s="16">
        <v>17.625</v>
      </c>
      <c r="L242" s="78">
        <v>1309</v>
      </c>
      <c r="M242" s="16">
        <v>29.44</v>
      </c>
    </row>
    <row r="243" spans="1:13" x14ac:dyDescent="0.2">
      <c r="A243" s="49">
        <f t="shared" si="4"/>
        <v>44436</v>
      </c>
      <c r="B243" s="1">
        <v>4.3179999999999996</v>
      </c>
      <c r="C243" s="16">
        <v>91.334000000000003</v>
      </c>
      <c r="D243" s="16">
        <v>27.001000000000001</v>
      </c>
      <c r="E243" s="16">
        <v>23.77</v>
      </c>
      <c r="F243" s="16">
        <v>29.53</v>
      </c>
      <c r="G243" s="16">
        <v>6.2039999999999997</v>
      </c>
      <c r="H243" s="16">
        <v>19.86</v>
      </c>
      <c r="I243" s="16">
        <v>288.50799999999998</v>
      </c>
      <c r="J243" s="16">
        <v>8.7089999999999996</v>
      </c>
      <c r="K243" s="16">
        <v>19.972999999999999</v>
      </c>
      <c r="L243" s="78">
        <v>1289</v>
      </c>
      <c r="M243" s="16">
        <v>29.754000000000001</v>
      </c>
    </row>
    <row r="244" spans="1:13" x14ac:dyDescent="0.2">
      <c r="A244" s="49">
        <f t="shared" si="4"/>
        <v>44437</v>
      </c>
      <c r="B244" s="1">
        <v>8.89</v>
      </c>
      <c r="C244" s="16">
        <v>94.927999999999997</v>
      </c>
      <c r="D244" s="16">
        <v>26.959</v>
      </c>
      <c r="E244" s="16">
        <v>25.09</v>
      </c>
      <c r="F244" s="16">
        <v>29.17</v>
      </c>
      <c r="G244" s="16">
        <v>6.2050000000000001</v>
      </c>
      <c r="H244" s="16">
        <v>22.54</v>
      </c>
      <c r="I244" s="16">
        <v>239.57900000000001</v>
      </c>
      <c r="J244" s="16">
        <v>7.1189999999999998</v>
      </c>
      <c r="K244" s="16">
        <v>8.8330000000000002</v>
      </c>
      <c r="L244" s="78">
        <v>854</v>
      </c>
      <c r="M244" s="16">
        <v>29.44</v>
      </c>
    </row>
    <row r="245" spans="1:13" x14ac:dyDescent="0.2">
      <c r="A245" s="49">
        <f t="shared" si="4"/>
        <v>44438</v>
      </c>
      <c r="B245" s="1">
        <v>81.284000000000006</v>
      </c>
      <c r="C245" s="16">
        <v>91.009</v>
      </c>
      <c r="D245" s="16">
        <v>26.152000000000001</v>
      </c>
      <c r="E245" s="16">
        <v>23.63</v>
      </c>
      <c r="F245" s="16">
        <v>30.28</v>
      </c>
      <c r="G245" s="16">
        <v>7.7169999999999996</v>
      </c>
      <c r="H245" s="16">
        <v>24.03</v>
      </c>
      <c r="I245" s="16">
        <v>173.30600000000001</v>
      </c>
      <c r="J245" s="16">
        <v>9.5809999999999995</v>
      </c>
      <c r="K245" s="16">
        <v>14.132999999999999</v>
      </c>
      <c r="L245" s="78">
        <v>1191</v>
      </c>
      <c r="M245" s="16">
        <v>29.120999999999999</v>
      </c>
    </row>
    <row r="246" spans="1:13" x14ac:dyDescent="0.2">
      <c r="A246" s="49">
        <f t="shared" si="4"/>
        <v>44439</v>
      </c>
      <c r="B246" s="1">
        <v>60.2</v>
      </c>
      <c r="C246" s="16">
        <v>93.363</v>
      </c>
      <c r="D246" s="16">
        <v>24.916</v>
      </c>
      <c r="E246" s="16">
        <v>23.17</v>
      </c>
      <c r="F246" s="16">
        <v>27.29</v>
      </c>
      <c r="G246" s="16">
        <v>8.2210000000000001</v>
      </c>
      <c r="H246" s="16">
        <v>29.21</v>
      </c>
      <c r="I246" s="16">
        <v>141.60300000000001</v>
      </c>
      <c r="J246" s="16">
        <v>8.9139999999999997</v>
      </c>
      <c r="K246" s="16">
        <v>7.0289999999999999</v>
      </c>
      <c r="L246" s="78">
        <v>988</v>
      </c>
      <c r="M246" s="16">
        <v>28.734999999999999</v>
      </c>
    </row>
    <row r="247" spans="1:13" x14ac:dyDescent="0.2">
      <c r="A247" s="49">
        <f t="shared" si="4"/>
        <v>44440</v>
      </c>
      <c r="B247" s="1">
        <v>0</v>
      </c>
      <c r="C247" s="16">
        <v>86.712999999999994</v>
      </c>
      <c r="D247" s="16">
        <v>26.777000000000001</v>
      </c>
      <c r="E247" s="16">
        <v>23.47</v>
      </c>
      <c r="F247" s="16">
        <v>30.38</v>
      </c>
      <c r="G247" s="16">
        <v>8.0419999999999998</v>
      </c>
      <c r="H247" s="16">
        <v>17.96</v>
      </c>
      <c r="I247" s="16">
        <v>124.23099999999999</v>
      </c>
      <c r="J247" s="16">
        <v>9.0969999999999995</v>
      </c>
      <c r="K247" s="16">
        <v>22.238</v>
      </c>
      <c r="L247" s="78">
        <v>1305</v>
      </c>
      <c r="M247" s="16">
        <v>29.419</v>
      </c>
    </row>
    <row r="248" spans="1:13" x14ac:dyDescent="0.2">
      <c r="A248" s="49">
        <f t="shared" si="4"/>
        <v>44441</v>
      </c>
      <c r="B248" s="1">
        <v>0</v>
      </c>
      <c r="C248" s="16">
        <v>89.102000000000004</v>
      </c>
      <c r="D248" s="16">
        <v>27.600999999999999</v>
      </c>
      <c r="E248" s="16">
        <v>24.93</v>
      </c>
      <c r="F248" s="16">
        <v>29.84</v>
      </c>
      <c r="G248" s="16">
        <v>9.9060000000000006</v>
      </c>
      <c r="H248" s="16">
        <v>27.94</v>
      </c>
      <c r="I248" s="16">
        <v>0.53300000000000003</v>
      </c>
      <c r="J248" s="16">
        <v>10.275</v>
      </c>
      <c r="K248" s="16">
        <v>18.791</v>
      </c>
      <c r="L248" s="78">
        <v>1408</v>
      </c>
      <c r="M248" s="16">
        <v>29.899000000000001</v>
      </c>
    </row>
    <row r="249" spans="1:13" x14ac:dyDescent="0.2">
      <c r="A249" s="49">
        <f t="shared" si="4"/>
        <v>44442</v>
      </c>
      <c r="B249" s="1">
        <v>39.369999999999997</v>
      </c>
      <c r="C249" s="16">
        <v>91.932000000000002</v>
      </c>
      <c r="D249" s="16">
        <v>27.356000000000002</v>
      </c>
      <c r="E249" s="16">
        <v>24.7</v>
      </c>
      <c r="F249" s="16">
        <v>29.92</v>
      </c>
      <c r="G249" s="16">
        <v>6.9349999999999996</v>
      </c>
      <c r="H249" s="16">
        <v>21.98</v>
      </c>
      <c r="I249" s="16">
        <v>262.45</v>
      </c>
      <c r="J249" s="16">
        <v>8.2840000000000007</v>
      </c>
      <c r="K249" s="16">
        <v>15.787000000000001</v>
      </c>
      <c r="L249" s="78">
        <v>1328</v>
      </c>
      <c r="M249" s="16">
        <v>29.922999999999998</v>
      </c>
    </row>
    <row r="250" spans="1:13" x14ac:dyDescent="0.2">
      <c r="A250" s="49">
        <f t="shared" si="4"/>
        <v>44443</v>
      </c>
      <c r="B250" s="1">
        <v>1.27</v>
      </c>
      <c r="C250" s="16">
        <v>93.441000000000003</v>
      </c>
      <c r="D250" s="16">
        <v>26.81</v>
      </c>
      <c r="E250" s="16">
        <v>24.39</v>
      </c>
      <c r="F250" s="16">
        <v>29.23</v>
      </c>
      <c r="G250" s="16">
        <v>5.6740000000000004</v>
      </c>
      <c r="H250" s="16">
        <v>29.46</v>
      </c>
      <c r="I250" s="16">
        <v>209.39599999999999</v>
      </c>
      <c r="J250" s="16">
        <v>6.5609999999999999</v>
      </c>
      <c r="K250" s="16">
        <v>11.901</v>
      </c>
      <c r="L250" s="78">
        <v>1182</v>
      </c>
      <c r="M250" s="16">
        <v>29.558</v>
      </c>
    </row>
    <row r="251" spans="1:13" x14ac:dyDescent="0.2">
      <c r="A251" s="49">
        <f t="shared" si="4"/>
        <v>44444</v>
      </c>
      <c r="B251" s="1">
        <v>2.286</v>
      </c>
      <c r="C251" s="16">
        <v>93.501999999999995</v>
      </c>
      <c r="D251" s="16">
        <v>27.088999999999999</v>
      </c>
      <c r="E251" s="16">
        <v>25.32</v>
      </c>
      <c r="F251" s="16">
        <v>30.04</v>
      </c>
      <c r="G251" s="16">
        <v>5.7930000000000001</v>
      </c>
      <c r="H251" s="16">
        <v>24.63</v>
      </c>
      <c r="I251" s="16">
        <v>221.423</v>
      </c>
      <c r="J251" s="16">
        <v>6.9569999999999999</v>
      </c>
      <c r="K251" s="16">
        <v>19.27</v>
      </c>
      <c r="L251" s="78">
        <v>1099</v>
      </c>
      <c r="M251" s="16">
        <v>29.742999999999999</v>
      </c>
    </row>
    <row r="252" spans="1:13" x14ac:dyDescent="0.2">
      <c r="A252" s="49">
        <f t="shared" si="4"/>
        <v>44445</v>
      </c>
      <c r="B252" s="1">
        <v>14.478</v>
      </c>
      <c r="C252" s="16">
        <v>93.525000000000006</v>
      </c>
      <c r="D252" s="16">
        <v>26.349</v>
      </c>
      <c r="E252" s="16">
        <v>24.66</v>
      </c>
      <c r="F252" s="16">
        <v>29.22</v>
      </c>
      <c r="G252" s="16">
        <v>6.431</v>
      </c>
      <c r="H252" s="16">
        <v>22.44</v>
      </c>
      <c r="I252" s="16">
        <v>209.751</v>
      </c>
      <c r="J252" s="16">
        <v>9.0570000000000004</v>
      </c>
      <c r="K252" s="16">
        <v>11.943</v>
      </c>
      <c r="L252" s="78">
        <v>1261</v>
      </c>
      <c r="M252" s="16">
        <v>29.346</v>
      </c>
    </row>
    <row r="253" spans="1:13" x14ac:dyDescent="0.2">
      <c r="A253" s="49">
        <f t="shared" si="4"/>
        <v>44446</v>
      </c>
      <c r="B253" s="1">
        <v>0.50800000000000001</v>
      </c>
      <c r="C253" s="16">
        <v>89.328000000000003</v>
      </c>
      <c r="D253" s="16">
        <v>26.434999999999999</v>
      </c>
      <c r="E253" s="16">
        <v>24.63</v>
      </c>
      <c r="F253" s="16">
        <v>30.62</v>
      </c>
      <c r="G253" s="16">
        <v>6.6429999999999998</v>
      </c>
      <c r="H253" s="16">
        <v>22.09</v>
      </c>
      <c r="I253" s="16">
        <v>162.82300000000001</v>
      </c>
      <c r="J253" s="16">
        <v>8.2989999999999995</v>
      </c>
      <c r="K253" s="16">
        <v>13.89</v>
      </c>
      <c r="L253" s="78">
        <v>1120</v>
      </c>
      <c r="M253" s="16">
        <v>29.216000000000001</v>
      </c>
    </row>
    <row r="254" spans="1:13" x14ac:dyDescent="0.2">
      <c r="A254" s="49">
        <f t="shared" si="4"/>
        <v>44447</v>
      </c>
      <c r="B254" s="1">
        <v>12.7</v>
      </c>
      <c r="C254" s="16">
        <v>91.188000000000002</v>
      </c>
      <c r="D254" s="16">
        <v>26.696000000000002</v>
      </c>
      <c r="E254" s="16">
        <v>24.46</v>
      </c>
      <c r="F254" s="16">
        <v>30.96</v>
      </c>
      <c r="G254" s="16">
        <v>6.0780000000000003</v>
      </c>
      <c r="H254" s="16">
        <v>19.05</v>
      </c>
      <c r="I254" s="16">
        <v>155.131</v>
      </c>
      <c r="J254" s="16">
        <v>7.1820000000000004</v>
      </c>
      <c r="K254" s="16">
        <v>17.311</v>
      </c>
      <c r="L254" s="78">
        <v>1363</v>
      </c>
      <c r="M254" s="16">
        <v>29.210999999999999</v>
      </c>
    </row>
    <row r="255" spans="1:13" x14ac:dyDescent="0.2">
      <c r="A255" s="49">
        <f t="shared" si="4"/>
        <v>44448</v>
      </c>
      <c r="B255" s="1">
        <v>6.0960000000000001</v>
      </c>
      <c r="C255" s="16">
        <v>90.623000000000005</v>
      </c>
      <c r="D255" s="16">
        <v>26.948</v>
      </c>
      <c r="E255" s="16">
        <v>24.62</v>
      </c>
      <c r="F255" s="16">
        <v>30.61</v>
      </c>
      <c r="G255" s="16">
        <v>9.5139999999999993</v>
      </c>
      <c r="H255" s="16">
        <v>28.86</v>
      </c>
      <c r="I255" s="16">
        <v>143.958</v>
      </c>
      <c r="J255" s="16">
        <v>10.503</v>
      </c>
      <c r="K255" s="16">
        <v>18.425999999999998</v>
      </c>
      <c r="L255" s="78">
        <v>1221</v>
      </c>
      <c r="M255" s="16">
        <v>29.379000000000001</v>
      </c>
    </row>
    <row r="256" spans="1:13" x14ac:dyDescent="0.2">
      <c r="A256" s="49">
        <f t="shared" si="4"/>
        <v>44449</v>
      </c>
      <c r="B256" s="1">
        <v>4.8259999999999996</v>
      </c>
      <c r="C256" s="16">
        <v>92.625</v>
      </c>
      <c r="D256" s="16">
        <v>26.757000000000001</v>
      </c>
      <c r="E256" s="16">
        <v>24.53</v>
      </c>
      <c r="F256" s="16">
        <v>29.41</v>
      </c>
      <c r="G256" s="16">
        <v>6.9480000000000004</v>
      </c>
      <c r="H256" s="16">
        <v>23.28</v>
      </c>
      <c r="I256" s="16">
        <v>242.20599999999999</v>
      </c>
      <c r="J256" s="16">
        <v>8.7479999999999993</v>
      </c>
      <c r="K256" s="16">
        <v>16.077000000000002</v>
      </c>
      <c r="L256" s="78">
        <v>1160</v>
      </c>
      <c r="M256" s="16">
        <v>29.413</v>
      </c>
    </row>
    <row r="257" spans="1:13" x14ac:dyDescent="0.2">
      <c r="A257" s="49">
        <f t="shared" si="4"/>
        <v>44450</v>
      </c>
      <c r="B257" s="1">
        <v>0.254</v>
      </c>
      <c r="C257" s="16">
        <v>88.673000000000002</v>
      </c>
      <c r="D257" s="16">
        <v>26.991</v>
      </c>
      <c r="E257" s="16">
        <v>24.21</v>
      </c>
      <c r="F257" s="16">
        <v>30.42</v>
      </c>
      <c r="G257" s="16">
        <v>7.4489999999999998</v>
      </c>
      <c r="H257" s="16">
        <v>36.590000000000003</v>
      </c>
      <c r="I257" s="16">
        <v>170.149</v>
      </c>
      <c r="J257" s="16">
        <v>8.9469999999999992</v>
      </c>
      <c r="K257" s="16">
        <v>21.169</v>
      </c>
      <c r="L257" s="78">
        <v>1125</v>
      </c>
      <c r="M257" s="16">
        <v>29.54</v>
      </c>
    </row>
    <row r="258" spans="1:13" x14ac:dyDescent="0.2">
      <c r="A258" s="49">
        <f t="shared" si="4"/>
        <v>44451</v>
      </c>
      <c r="B258" s="1">
        <v>0</v>
      </c>
      <c r="C258" s="16">
        <v>88.186000000000007</v>
      </c>
      <c r="D258" s="16">
        <v>26.327999999999999</v>
      </c>
      <c r="E258" s="16">
        <v>24.38</v>
      </c>
      <c r="F258" s="16">
        <v>29.68</v>
      </c>
      <c r="G258" s="16">
        <v>6.1239999999999997</v>
      </c>
      <c r="H258" s="16">
        <v>20.89</v>
      </c>
      <c r="I258" s="16">
        <v>171.05099999999999</v>
      </c>
      <c r="J258" s="16">
        <v>7.1760000000000002</v>
      </c>
      <c r="K258" s="16">
        <v>10.192</v>
      </c>
      <c r="L258" s="78">
        <v>1259</v>
      </c>
      <c r="M258" s="16">
        <v>29.181000000000001</v>
      </c>
    </row>
    <row r="259" spans="1:13" x14ac:dyDescent="0.2">
      <c r="A259" s="49">
        <f t="shared" si="4"/>
        <v>44452</v>
      </c>
      <c r="B259" s="1">
        <v>4.5720000000000001</v>
      </c>
      <c r="C259" s="16">
        <v>89.614999999999995</v>
      </c>
      <c r="D259" s="16">
        <v>26.193999999999999</v>
      </c>
      <c r="E259" s="16">
        <v>24.49</v>
      </c>
      <c r="F259" s="16">
        <v>29.7</v>
      </c>
      <c r="G259" s="16">
        <v>5.8819999999999997</v>
      </c>
      <c r="H259" s="16">
        <v>21.06</v>
      </c>
      <c r="I259" s="16">
        <v>178.27500000000001</v>
      </c>
      <c r="J259" s="16">
        <v>7.0510000000000002</v>
      </c>
      <c r="K259" s="16">
        <v>13.67</v>
      </c>
      <c r="L259" s="78">
        <v>1037</v>
      </c>
      <c r="M259" s="16">
        <v>29.111000000000001</v>
      </c>
    </row>
    <row r="260" spans="1:13" x14ac:dyDescent="0.2">
      <c r="A260" s="49">
        <f t="shared" si="4"/>
        <v>44453</v>
      </c>
      <c r="B260" s="1">
        <v>0.254</v>
      </c>
      <c r="C260" s="16">
        <v>91.016000000000005</v>
      </c>
      <c r="D260" s="16">
        <v>26.914000000000001</v>
      </c>
      <c r="E260" s="16">
        <v>24.46</v>
      </c>
      <c r="F260" s="16">
        <v>29.7</v>
      </c>
      <c r="G260" s="16">
        <v>5.51</v>
      </c>
      <c r="H260" s="16">
        <v>20.67</v>
      </c>
      <c r="I260" s="16">
        <v>211.56</v>
      </c>
      <c r="J260" s="16">
        <v>6.5739999999999998</v>
      </c>
      <c r="K260" s="16">
        <v>25.986000000000001</v>
      </c>
      <c r="L260" s="78">
        <v>1076</v>
      </c>
      <c r="M260" s="16">
        <v>29.613</v>
      </c>
    </row>
    <row r="261" spans="1:13" x14ac:dyDescent="0.2">
      <c r="A261" s="49">
        <f t="shared" si="4"/>
        <v>44454</v>
      </c>
      <c r="B261" s="1">
        <v>37.08</v>
      </c>
      <c r="C261" s="16">
        <v>94.593000000000004</v>
      </c>
      <c r="D261" s="16">
        <v>24.96</v>
      </c>
      <c r="E261" s="16">
        <v>22.54</v>
      </c>
      <c r="F261" s="16">
        <v>29.17</v>
      </c>
      <c r="G261" s="16">
        <v>5.8550000000000004</v>
      </c>
      <c r="H261" s="16">
        <v>29.11</v>
      </c>
      <c r="I261" s="16">
        <v>167.46</v>
      </c>
      <c r="J261" s="16">
        <v>6.8410000000000002</v>
      </c>
      <c r="K261" s="16">
        <v>7.18</v>
      </c>
      <c r="L261" s="78">
        <v>954</v>
      </c>
      <c r="M261" s="16">
        <v>29.224</v>
      </c>
    </row>
    <row r="262" spans="1:13" x14ac:dyDescent="0.2">
      <c r="A262" s="49">
        <f t="shared" si="4"/>
        <v>44455</v>
      </c>
      <c r="B262" s="1">
        <v>10.922000000000001</v>
      </c>
      <c r="C262" s="16">
        <v>89.013999999999996</v>
      </c>
      <c r="D262" s="16">
        <v>26.728999999999999</v>
      </c>
      <c r="E262" s="16">
        <v>22.21</v>
      </c>
      <c r="F262" s="16">
        <v>29.77</v>
      </c>
      <c r="G262" s="16">
        <v>7.1580000000000004</v>
      </c>
      <c r="H262" s="16">
        <v>23.11</v>
      </c>
      <c r="I262" s="16">
        <v>319.20400000000001</v>
      </c>
      <c r="J262" s="16">
        <v>8.5030000000000001</v>
      </c>
      <c r="K262" s="16">
        <v>24.79</v>
      </c>
      <c r="L262" s="78">
        <v>1267</v>
      </c>
      <c r="M262" s="16">
        <v>29.949000000000002</v>
      </c>
    </row>
    <row r="263" spans="1:13" x14ac:dyDescent="0.2">
      <c r="A263" s="49">
        <f t="shared" si="4"/>
        <v>44456</v>
      </c>
      <c r="B263" s="1">
        <v>29.97</v>
      </c>
      <c r="C263" s="16">
        <v>90.981999999999999</v>
      </c>
      <c r="D263" s="16">
        <v>27.738</v>
      </c>
      <c r="E263" s="16">
        <v>24.8</v>
      </c>
      <c r="F263" s="16">
        <v>30.59</v>
      </c>
      <c r="G263" s="16">
        <v>8.5280000000000005</v>
      </c>
      <c r="H263" s="16">
        <v>47.03</v>
      </c>
      <c r="I263" s="16">
        <v>297.613</v>
      </c>
      <c r="J263" s="16">
        <v>10.972</v>
      </c>
      <c r="K263" s="16">
        <v>19.195</v>
      </c>
      <c r="L263" s="78">
        <v>1146</v>
      </c>
      <c r="M263" s="16">
        <v>29.95</v>
      </c>
    </row>
    <row r="264" spans="1:13" x14ac:dyDescent="0.2">
      <c r="A264" s="49">
        <f t="shared" si="4"/>
        <v>44457</v>
      </c>
      <c r="B264" s="1">
        <v>45.972000000000001</v>
      </c>
      <c r="C264" s="16">
        <v>92.025999999999996</v>
      </c>
      <c r="D264" s="16">
        <v>26.824999999999999</v>
      </c>
      <c r="E264" s="16">
        <v>23.19</v>
      </c>
      <c r="F264" s="16">
        <v>30.18</v>
      </c>
      <c r="G264" s="16">
        <v>8.4529999999999994</v>
      </c>
      <c r="H264" s="16">
        <v>34.22</v>
      </c>
      <c r="I264" s="16">
        <v>283.57600000000002</v>
      </c>
      <c r="J264" s="16">
        <v>11.186</v>
      </c>
      <c r="K264" s="16">
        <v>17.126999999999999</v>
      </c>
      <c r="L264" s="78">
        <v>1162</v>
      </c>
      <c r="M264" s="16">
        <v>29.742999999999999</v>
      </c>
    </row>
    <row r="265" spans="1:13" x14ac:dyDescent="0.2">
      <c r="A265" s="49">
        <f t="shared" si="4"/>
        <v>44458</v>
      </c>
      <c r="B265" s="1">
        <v>30.224</v>
      </c>
      <c r="C265" s="16">
        <v>93.08</v>
      </c>
      <c r="D265" s="16">
        <v>26.306000000000001</v>
      </c>
      <c r="E265" s="16">
        <v>24.18</v>
      </c>
      <c r="F265" s="16">
        <v>28.88</v>
      </c>
      <c r="G265" s="16">
        <v>5.9790000000000001</v>
      </c>
      <c r="H265" s="16">
        <v>31.47</v>
      </c>
      <c r="I265" s="16">
        <v>238.154</v>
      </c>
      <c r="J265" s="16">
        <v>7.2050000000000001</v>
      </c>
      <c r="K265" s="16">
        <v>11.304</v>
      </c>
      <c r="L265" s="78">
        <v>1140</v>
      </c>
      <c r="M265" s="16">
        <v>29.530999999999999</v>
      </c>
    </row>
    <row r="266" spans="1:13" x14ac:dyDescent="0.2">
      <c r="A266" s="49">
        <f t="shared" si="4"/>
        <v>44459</v>
      </c>
      <c r="B266" s="1">
        <v>10.922000000000001</v>
      </c>
      <c r="C266" s="16">
        <v>91.277000000000001</v>
      </c>
      <c r="D266" s="16">
        <v>27.219000000000001</v>
      </c>
      <c r="E266" s="16">
        <v>25.05</v>
      </c>
      <c r="F266" s="16">
        <v>29.25</v>
      </c>
      <c r="G266" s="16">
        <v>7.6909999999999998</v>
      </c>
      <c r="H266" s="16">
        <v>29</v>
      </c>
      <c r="I266" s="16">
        <v>55.689</v>
      </c>
      <c r="J266" s="16">
        <v>8.5830000000000002</v>
      </c>
      <c r="K266" s="16">
        <v>18.396000000000001</v>
      </c>
      <c r="L266" s="78">
        <v>1149</v>
      </c>
      <c r="M266" s="16">
        <v>29.838000000000001</v>
      </c>
    </row>
    <row r="267" spans="1:13" x14ac:dyDescent="0.2">
      <c r="A267" s="49">
        <f t="shared" si="4"/>
        <v>44460</v>
      </c>
      <c r="B267" s="1">
        <v>1.524</v>
      </c>
      <c r="C267" s="16">
        <v>91.207999999999998</v>
      </c>
      <c r="D267" s="16">
        <v>26.849</v>
      </c>
      <c r="E267" s="16">
        <v>24.87</v>
      </c>
      <c r="F267" s="16">
        <v>29.97</v>
      </c>
      <c r="G267" s="16">
        <v>7.2</v>
      </c>
      <c r="H267" s="16">
        <v>26.04</v>
      </c>
      <c r="I267" s="16">
        <v>234.78</v>
      </c>
      <c r="J267" s="16">
        <v>7.8819999999999997</v>
      </c>
      <c r="K267" s="16">
        <v>15.64</v>
      </c>
      <c r="L267" s="78">
        <v>1297</v>
      </c>
      <c r="M267" s="16">
        <v>29.856000000000002</v>
      </c>
    </row>
    <row r="268" spans="1:13" x14ac:dyDescent="0.2">
      <c r="A268" s="49">
        <f t="shared" si="4"/>
        <v>44461</v>
      </c>
      <c r="B268" s="1">
        <v>25.4</v>
      </c>
      <c r="C268" s="16">
        <v>94.796000000000006</v>
      </c>
      <c r="D268" s="16">
        <v>25.411999999999999</v>
      </c>
      <c r="E268" s="16">
        <v>23.74</v>
      </c>
      <c r="F268" s="16">
        <v>28.77</v>
      </c>
      <c r="G268" s="16">
        <v>5.8620000000000001</v>
      </c>
      <c r="H268" s="16">
        <v>25.97</v>
      </c>
      <c r="I268" s="16">
        <v>189.76900000000001</v>
      </c>
      <c r="J268" s="16">
        <v>7.117</v>
      </c>
      <c r="K268" s="16">
        <v>5.7830000000000004</v>
      </c>
      <c r="L268" s="78">
        <v>964</v>
      </c>
      <c r="M268" s="16">
        <v>29.523</v>
      </c>
    </row>
    <row r="269" spans="1:13" x14ac:dyDescent="0.2">
      <c r="A269" s="49">
        <f t="shared" si="4"/>
        <v>44462</v>
      </c>
      <c r="B269" s="1">
        <v>0</v>
      </c>
      <c r="C269" s="16">
        <v>93.14</v>
      </c>
      <c r="D269" s="16">
        <v>25.58</v>
      </c>
      <c r="E269" s="16">
        <v>23.68</v>
      </c>
      <c r="F269" s="16">
        <v>27.72</v>
      </c>
      <c r="G269" s="16">
        <v>6.6859999999999999</v>
      </c>
      <c r="H269" s="16">
        <v>28.54</v>
      </c>
      <c r="I269" s="16">
        <v>131.30000000000001</v>
      </c>
      <c r="J269" s="16">
        <v>7.4820000000000002</v>
      </c>
      <c r="K269" s="16">
        <v>15.51</v>
      </c>
      <c r="L269" s="78">
        <v>966</v>
      </c>
      <c r="M269" s="16">
        <v>29.582999999999998</v>
      </c>
    </row>
    <row r="270" spans="1:13" x14ac:dyDescent="0.2">
      <c r="A270" s="49">
        <f t="shared" si="4"/>
        <v>44463</v>
      </c>
      <c r="B270" s="1">
        <v>1.778</v>
      </c>
      <c r="C270" s="16">
        <v>95.584999999999994</v>
      </c>
      <c r="D270" s="16">
        <v>25.29</v>
      </c>
      <c r="E270" s="16">
        <v>23.95</v>
      </c>
      <c r="F270" s="16">
        <v>27.56</v>
      </c>
      <c r="G270" s="16">
        <v>5.9130000000000003</v>
      </c>
      <c r="H270" s="16">
        <v>29.53</v>
      </c>
      <c r="I270" s="16">
        <v>152.62799999999999</v>
      </c>
      <c r="J270" s="16">
        <v>6.5540000000000003</v>
      </c>
      <c r="K270" s="16">
        <v>4.827</v>
      </c>
      <c r="L270" s="78">
        <v>666.9</v>
      </c>
      <c r="M270" s="16">
        <v>29.298999999999999</v>
      </c>
    </row>
    <row r="271" spans="1:13" x14ac:dyDescent="0.2">
      <c r="A271" s="49">
        <f t="shared" si="4"/>
        <v>44464</v>
      </c>
      <c r="B271" s="1">
        <v>15.24</v>
      </c>
      <c r="C271" s="16">
        <v>91.846000000000004</v>
      </c>
      <c r="D271" s="16">
        <v>26.744</v>
      </c>
      <c r="E271" s="16">
        <v>23.55</v>
      </c>
      <c r="F271" s="16">
        <v>29.91</v>
      </c>
      <c r="G271" s="16">
        <v>7.3330000000000002</v>
      </c>
      <c r="H271" s="16">
        <v>33.659999999999997</v>
      </c>
      <c r="I271" s="16">
        <v>267.005</v>
      </c>
      <c r="J271" s="16">
        <v>10.962</v>
      </c>
      <c r="K271" s="16">
        <v>22.535</v>
      </c>
      <c r="L271" s="78">
        <v>1406</v>
      </c>
      <c r="M271" s="16">
        <v>29.606999999999999</v>
      </c>
    </row>
    <row r="272" spans="1:13" x14ac:dyDescent="0.2">
      <c r="A272" s="49">
        <f t="shared" si="4"/>
        <v>44465</v>
      </c>
      <c r="B272" s="1">
        <v>72.902000000000001</v>
      </c>
      <c r="C272" s="16">
        <v>92.156999999999996</v>
      </c>
      <c r="D272" s="16">
        <v>26.917999999999999</v>
      </c>
      <c r="E272" s="16">
        <v>24.19</v>
      </c>
      <c r="F272" s="16">
        <v>29.74</v>
      </c>
      <c r="G272" s="16">
        <v>9.641</v>
      </c>
      <c r="H272" s="16">
        <v>45.05</v>
      </c>
      <c r="I272" s="16">
        <v>294.964</v>
      </c>
      <c r="J272" s="16">
        <v>13.026</v>
      </c>
      <c r="K272" s="16">
        <v>14.718</v>
      </c>
      <c r="L272" s="78">
        <v>1458</v>
      </c>
      <c r="M272" s="16">
        <v>29.349</v>
      </c>
    </row>
    <row r="273" spans="1:13" x14ac:dyDescent="0.2">
      <c r="A273" s="49">
        <f t="shared" si="4"/>
        <v>44466</v>
      </c>
      <c r="B273" s="1">
        <v>26.416</v>
      </c>
      <c r="C273" s="16">
        <v>94.6</v>
      </c>
      <c r="D273" s="16">
        <v>26.87</v>
      </c>
      <c r="E273" s="16">
        <v>25.11</v>
      </c>
      <c r="F273" s="16">
        <v>28.81</v>
      </c>
      <c r="G273" s="16">
        <v>7.7190000000000003</v>
      </c>
      <c r="H273" s="16">
        <v>31.4</v>
      </c>
      <c r="I273" s="16">
        <v>252.255</v>
      </c>
      <c r="J273" s="16">
        <v>10.273</v>
      </c>
      <c r="K273" s="16">
        <v>9.4529999999999994</v>
      </c>
      <c r="L273" s="78">
        <v>714.7</v>
      </c>
      <c r="M273" s="16">
        <v>29.164000000000001</v>
      </c>
    </row>
    <row r="274" spans="1:13" x14ac:dyDescent="0.2">
      <c r="A274" s="49">
        <f t="shared" si="4"/>
        <v>44467</v>
      </c>
      <c r="B274" s="1">
        <v>1.524</v>
      </c>
      <c r="C274" s="16">
        <v>95.025999999999996</v>
      </c>
      <c r="D274" s="16">
        <v>25.638000000000002</v>
      </c>
      <c r="E274" s="16">
        <v>24.29</v>
      </c>
      <c r="F274" s="16">
        <v>28.07</v>
      </c>
      <c r="G274" s="16">
        <v>4.84</v>
      </c>
      <c r="H274" s="16">
        <v>30.66</v>
      </c>
      <c r="I274" s="16">
        <v>188.172</v>
      </c>
      <c r="J274" s="16">
        <v>5.89</v>
      </c>
      <c r="K274" s="16">
        <v>5.6680000000000001</v>
      </c>
      <c r="L274" s="78">
        <v>882</v>
      </c>
      <c r="M274" s="16">
        <v>28.821999999999999</v>
      </c>
    </row>
    <row r="275" spans="1:13" x14ac:dyDescent="0.2">
      <c r="A275" s="49">
        <f t="shared" si="4"/>
        <v>44468</v>
      </c>
      <c r="B275" s="1">
        <v>18.036000000000001</v>
      </c>
      <c r="C275" s="16">
        <v>95.153999999999996</v>
      </c>
      <c r="D275" s="16">
        <v>25.783999999999999</v>
      </c>
      <c r="E275" s="16">
        <v>23.74</v>
      </c>
      <c r="F275" s="16">
        <v>29.46</v>
      </c>
      <c r="G275" s="16">
        <v>5.0730000000000004</v>
      </c>
      <c r="H275" s="16">
        <v>24.8</v>
      </c>
      <c r="I275" s="16">
        <v>190.381</v>
      </c>
      <c r="J275" s="16">
        <v>5.9509999999999996</v>
      </c>
      <c r="K275" s="16">
        <v>14.276999999999999</v>
      </c>
      <c r="L275" s="78">
        <v>1374</v>
      </c>
      <c r="M275" s="16">
        <v>29.334</v>
      </c>
    </row>
    <row r="276" spans="1:13" x14ac:dyDescent="0.2">
      <c r="A276" s="49">
        <f t="shared" si="4"/>
        <v>44469</v>
      </c>
      <c r="B276" s="1">
        <v>1.524</v>
      </c>
      <c r="C276" s="16">
        <v>92.853999999999999</v>
      </c>
      <c r="D276" s="16">
        <v>26.07</v>
      </c>
      <c r="E276" s="16">
        <v>23.75</v>
      </c>
      <c r="F276" s="16">
        <v>29.56</v>
      </c>
      <c r="G276" s="16">
        <v>6.0179999999999998</v>
      </c>
      <c r="H276" s="16">
        <v>19.02</v>
      </c>
      <c r="I276" s="16">
        <v>192.55199999999999</v>
      </c>
      <c r="J276" s="16">
        <v>7.2809999999999997</v>
      </c>
      <c r="K276" s="16">
        <v>21.420999999999999</v>
      </c>
      <c r="L276" s="78">
        <v>1241</v>
      </c>
      <c r="M276" s="16">
        <v>29.765000000000001</v>
      </c>
    </row>
    <row r="277" spans="1:13" x14ac:dyDescent="0.2">
      <c r="A277" s="49">
        <f t="shared" si="4"/>
        <v>44470</v>
      </c>
      <c r="B277" s="1">
        <v>0</v>
      </c>
      <c r="C277" s="16">
        <v>91.465000000000003</v>
      </c>
      <c r="D277" s="16">
        <v>26.475000000000001</v>
      </c>
      <c r="E277" s="16">
        <v>23.41</v>
      </c>
      <c r="F277" s="16">
        <v>29.46</v>
      </c>
      <c r="G277" s="16">
        <v>5.883</v>
      </c>
      <c r="H277" s="16">
        <v>25.97</v>
      </c>
      <c r="I277" s="16">
        <v>122.97199999999999</v>
      </c>
      <c r="J277" s="16">
        <v>6.3310000000000004</v>
      </c>
      <c r="K277" s="16">
        <v>19.709</v>
      </c>
      <c r="L277" s="78">
        <v>1296</v>
      </c>
      <c r="M277" s="16">
        <v>29.748000000000001</v>
      </c>
    </row>
    <row r="278" spans="1:13" x14ac:dyDescent="0.2">
      <c r="A278" s="49">
        <f t="shared" si="4"/>
        <v>44471</v>
      </c>
      <c r="B278" s="1">
        <v>9.1440000000000001</v>
      </c>
      <c r="C278" s="16">
        <v>88.287999999999997</v>
      </c>
      <c r="D278" s="16">
        <v>27.073</v>
      </c>
      <c r="E278" s="16">
        <v>23.91</v>
      </c>
      <c r="F278" s="16">
        <v>28.92</v>
      </c>
      <c r="G278" s="16">
        <v>9.6679999999999993</v>
      </c>
      <c r="H278" s="16">
        <v>44.21</v>
      </c>
      <c r="I278" s="16">
        <v>352.89400000000001</v>
      </c>
      <c r="J278" s="16">
        <v>11.686999999999999</v>
      </c>
      <c r="K278" s="16">
        <v>24.870999999999999</v>
      </c>
      <c r="L278" s="78">
        <v>1231</v>
      </c>
      <c r="M278" s="16">
        <v>30.045000000000002</v>
      </c>
    </row>
    <row r="279" spans="1:13" x14ac:dyDescent="0.2">
      <c r="A279" s="49">
        <f t="shared" si="4"/>
        <v>44472</v>
      </c>
      <c r="B279" s="1">
        <v>5.5880000000000001</v>
      </c>
      <c r="C279" s="16">
        <v>87.435000000000002</v>
      </c>
      <c r="D279" s="16">
        <v>27.087</v>
      </c>
      <c r="E279" s="16">
        <v>24.8</v>
      </c>
      <c r="F279" s="16">
        <v>28.51</v>
      </c>
      <c r="G279" s="16">
        <v>8.7799999999999994</v>
      </c>
      <c r="H279" s="16">
        <v>43.39</v>
      </c>
      <c r="I279" s="16">
        <v>329.21699999999998</v>
      </c>
      <c r="J279" s="16">
        <v>11.180999999999999</v>
      </c>
      <c r="K279" s="16">
        <v>13.342000000000001</v>
      </c>
      <c r="L279" s="78">
        <v>1293</v>
      </c>
      <c r="M279" s="16">
        <v>29.695</v>
      </c>
    </row>
    <row r="280" spans="1:13" x14ac:dyDescent="0.2">
      <c r="A280" s="49">
        <f t="shared" ref="A280:A343" si="5">A279+1</f>
        <v>44473</v>
      </c>
      <c r="B280" s="1">
        <v>10.922000000000001</v>
      </c>
      <c r="C280" s="16">
        <v>89.403999999999996</v>
      </c>
      <c r="D280" s="16">
        <v>26.948</v>
      </c>
      <c r="E280" s="16">
        <v>24.21</v>
      </c>
      <c r="F280" s="16">
        <v>29.81</v>
      </c>
      <c r="G280" s="16">
        <v>5.6580000000000004</v>
      </c>
      <c r="H280" s="16">
        <v>19.79</v>
      </c>
      <c r="I280" s="16">
        <v>258.25700000000001</v>
      </c>
      <c r="J280" s="16">
        <v>7.468</v>
      </c>
      <c r="K280" s="16">
        <v>23.137</v>
      </c>
      <c r="L280" s="78">
        <v>1144</v>
      </c>
      <c r="M280" s="16">
        <v>30.053999999999998</v>
      </c>
    </row>
    <row r="281" spans="1:13" x14ac:dyDescent="0.2">
      <c r="A281" s="49">
        <f t="shared" si="5"/>
        <v>44474</v>
      </c>
      <c r="B281" s="1">
        <v>0</v>
      </c>
      <c r="C281" s="16">
        <v>90.713999999999999</v>
      </c>
      <c r="D281" s="16">
        <v>27.372</v>
      </c>
      <c r="E281" s="16">
        <v>24.63</v>
      </c>
      <c r="F281" s="16">
        <v>29.74</v>
      </c>
      <c r="G281" s="16">
        <v>5.883</v>
      </c>
      <c r="H281" s="16">
        <v>22.01</v>
      </c>
      <c r="I281" s="16">
        <v>238.202</v>
      </c>
      <c r="J281" s="16">
        <v>7.0289999999999999</v>
      </c>
      <c r="K281" s="16">
        <v>16.422999999999998</v>
      </c>
      <c r="L281" s="78">
        <v>1109</v>
      </c>
      <c r="M281" s="16">
        <v>30.170999999999999</v>
      </c>
    </row>
    <row r="282" spans="1:13" x14ac:dyDescent="0.2">
      <c r="A282" s="49">
        <f t="shared" si="5"/>
        <v>44475</v>
      </c>
      <c r="B282" s="1">
        <v>6.35</v>
      </c>
      <c r="C282" s="16">
        <v>94.605000000000004</v>
      </c>
      <c r="D282" s="16">
        <v>26.68</v>
      </c>
      <c r="E282" s="16">
        <v>25.52</v>
      </c>
      <c r="F282" s="16">
        <v>28.69</v>
      </c>
      <c r="G282" s="16">
        <v>4.8609999999999998</v>
      </c>
      <c r="H282" s="16">
        <v>19.47</v>
      </c>
      <c r="I282" s="16">
        <v>223.24</v>
      </c>
      <c r="J282" s="16">
        <v>5.6280000000000001</v>
      </c>
      <c r="K282" s="16">
        <v>11.662000000000001</v>
      </c>
      <c r="L282" s="78">
        <v>797.4</v>
      </c>
      <c r="M282" s="16">
        <v>29.882000000000001</v>
      </c>
    </row>
    <row r="283" spans="1:13" x14ac:dyDescent="0.2">
      <c r="A283" s="49">
        <f t="shared" si="5"/>
        <v>44476</v>
      </c>
      <c r="B283" s="1">
        <v>27.686</v>
      </c>
      <c r="C283" s="16">
        <v>95.183999999999997</v>
      </c>
      <c r="D283" s="16">
        <v>26.82</v>
      </c>
      <c r="E283" s="16">
        <v>25.34</v>
      </c>
      <c r="F283" s="16">
        <v>29.53</v>
      </c>
      <c r="G283" s="16">
        <v>5.4340000000000002</v>
      </c>
      <c r="H283" s="16">
        <v>27.27</v>
      </c>
      <c r="I283" s="16">
        <v>199.845</v>
      </c>
      <c r="J283" s="16">
        <v>6.3339999999999996</v>
      </c>
      <c r="K283" s="16">
        <v>14.103999999999999</v>
      </c>
      <c r="L283" s="78">
        <v>1166</v>
      </c>
      <c r="M283" s="16">
        <v>29.838999999999999</v>
      </c>
    </row>
    <row r="284" spans="1:13" x14ac:dyDescent="0.2">
      <c r="A284" s="49">
        <f t="shared" si="5"/>
        <v>44477</v>
      </c>
      <c r="B284" s="1">
        <v>22.606000000000002</v>
      </c>
      <c r="C284" s="16">
        <v>96.619</v>
      </c>
      <c r="D284" s="16">
        <v>26.033999999999999</v>
      </c>
      <c r="E284" s="16">
        <v>24.4</v>
      </c>
      <c r="F284" s="16">
        <v>29.61</v>
      </c>
      <c r="G284" s="16">
        <v>5.0709999999999997</v>
      </c>
      <c r="H284" s="16">
        <v>30.41</v>
      </c>
      <c r="I284" s="16">
        <v>199.274</v>
      </c>
      <c r="J284" s="16">
        <v>6.1920000000000002</v>
      </c>
      <c r="K284" s="16">
        <v>13.034000000000001</v>
      </c>
      <c r="L284" s="78">
        <v>1249</v>
      </c>
      <c r="M284" s="16">
        <v>29.773</v>
      </c>
    </row>
    <row r="285" spans="1:13" x14ac:dyDescent="0.2">
      <c r="A285" s="49">
        <f t="shared" si="5"/>
        <v>44478</v>
      </c>
      <c r="B285" s="1">
        <v>1.27</v>
      </c>
      <c r="C285" s="16">
        <v>90.616</v>
      </c>
      <c r="D285" s="16">
        <v>26.867999999999999</v>
      </c>
      <c r="E285" s="16">
        <v>24.16</v>
      </c>
      <c r="F285" s="16">
        <v>29.7</v>
      </c>
      <c r="G285" s="16">
        <v>6.931</v>
      </c>
      <c r="H285" s="16">
        <v>22.33</v>
      </c>
      <c r="I285" s="16">
        <v>250</v>
      </c>
      <c r="J285" s="16">
        <v>8.2859999999999996</v>
      </c>
      <c r="K285" s="16">
        <v>20.768999999999998</v>
      </c>
      <c r="L285" s="78">
        <v>1356</v>
      </c>
      <c r="M285" s="16">
        <v>29.89</v>
      </c>
    </row>
    <row r="286" spans="1:13" x14ac:dyDescent="0.2">
      <c r="A286" s="49">
        <f t="shared" si="5"/>
        <v>44479</v>
      </c>
      <c r="B286" s="1">
        <v>36.326000000000001</v>
      </c>
      <c r="C286" s="16">
        <v>93.921999999999997</v>
      </c>
      <c r="D286" s="16">
        <v>25.872</v>
      </c>
      <c r="E286" s="16">
        <v>24.33</v>
      </c>
      <c r="F286" s="16">
        <v>28.14</v>
      </c>
      <c r="G286" s="16">
        <v>5.68</v>
      </c>
      <c r="H286" s="16">
        <v>28.4</v>
      </c>
      <c r="I286" s="16">
        <v>179.71700000000001</v>
      </c>
      <c r="J286" s="16">
        <v>6.6879999999999997</v>
      </c>
      <c r="K286" s="16">
        <v>10.406000000000001</v>
      </c>
      <c r="L286" s="78">
        <v>1073</v>
      </c>
      <c r="M286" s="16">
        <v>29.568999999999999</v>
      </c>
    </row>
    <row r="287" spans="1:13" x14ac:dyDescent="0.2">
      <c r="A287" s="49">
        <f t="shared" si="5"/>
        <v>44480</v>
      </c>
      <c r="B287" s="1">
        <v>0.76200000000000001</v>
      </c>
      <c r="C287" s="16">
        <v>91.372</v>
      </c>
      <c r="D287" s="16">
        <v>26.663</v>
      </c>
      <c r="E287" s="16">
        <v>23.94</v>
      </c>
      <c r="F287" s="16">
        <v>29.63</v>
      </c>
      <c r="G287" s="16">
        <v>4.2510000000000003</v>
      </c>
      <c r="H287" s="16">
        <v>12.56</v>
      </c>
      <c r="I287" s="16">
        <v>183.904</v>
      </c>
      <c r="J287" s="16">
        <v>4.7720000000000002</v>
      </c>
      <c r="K287" s="16">
        <v>17.016999999999999</v>
      </c>
      <c r="L287" s="78">
        <v>1188</v>
      </c>
      <c r="M287" s="16">
        <v>29.873000000000001</v>
      </c>
    </row>
    <row r="288" spans="1:13" x14ac:dyDescent="0.2">
      <c r="A288" s="49">
        <f t="shared" si="5"/>
        <v>44481</v>
      </c>
      <c r="B288" s="1">
        <v>3.302</v>
      </c>
      <c r="C288" s="16">
        <v>94.64</v>
      </c>
      <c r="D288" s="16">
        <v>26.224</v>
      </c>
      <c r="E288" s="16">
        <v>24.66</v>
      </c>
      <c r="F288" s="16">
        <v>28.64</v>
      </c>
      <c r="G288" s="16">
        <v>4.3049999999999997</v>
      </c>
      <c r="H288" s="16">
        <v>17.89</v>
      </c>
      <c r="I288" s="16">
        <v>197.86199999999999</v>
      </c>
      <c r="J288" s="16">
        <v>4.9539999999999997</v>
      </c>
      <c r="K288" s="16">
        <v>10.041</v>
      </c>
      <c r="L288" s="78">
        <v>1091</v>
      </c>
      <c r="M288" s="16">
        <v>29.766999999999999</v>
      </c>
    </row>
    <row r="289" spans="1:13" x14ac:dyDescent="0.2">
      <c r="A289" s="49">
        <f t="shared" si="5"/>
        <v>44482</v>
      </c>
      <c r="B289" s="1">
        <v>5.3339999999999996</v>
      </c>
      <c r="C289" s="16">
        <v>93.275999999999996</v>
      </c>
      <c r="D289" s="16">
        <v>26.709</v>
      </c>
      <c r="E289" s="16">
        <v>24.87</v>
      </c>
      <c r="F289" s="16">
        <v>29.92</v>
      </c>
      <c r="G289" s="16">
        <v>6.343</v>
      </c>
      <c r="H289" s="16">
        <v>23.6</v>
      </c>
      <c r="I289" s="16">
        <v>154.54400000000001</v>
      </c>
      <c r="J289" s="16">
        <v>7.0819999999999999</v>
      </c>
      <c r="K289" s="16">
        <v>14.906000000000001</v>
      </c>
      <c r="L289" s="78">
        <v>1260</v>
      </c>
      <c r="M289" s="16">
        <v>29.658999999999999</v>
      </c>
    </row>
    <row r="290" spans="1:13" x14ac:dyDescent="0.2">
      <c r="A290" s="49">
        <f t="shared" si="5"/>
        <v>44483</v>
      </c>
      <c r="B290" s="1">
        <v>0</v>
      </c>
      <c r="C290" s="16">
        <v>91.484999999999999</v>
      </c>
      <c r="D290" s="16">
        <v>26.922000000000001</v>
      </c>
      <c r="E290" s="16">
        <v>24.58</v>
      </c>
      <c r="F290" s="16">
        <v>29.22</v>
      </c>
      <c r="G290" s="16">
        <v>5.7910000000000004</v>
      </c>
      <c r="H290" s="16">
        <v>21.27</v>
      </c>
      <c r="I290" s="16">
        <v>199.60499999999999</v>
      </c>
      <c r="J290" s="16">
        <v>7.1360000000000001</v>
      </c>
      <c r="K290" s="16">
        <v>17.966000000000001</v>
      </c>
      <c r="L290" s="78">
        <v>1191</v>
      </c>
      <c r="M290" s="16">
        <v>30.122</v>
      </c>
    </row>
    <row r="291" spans="1:13" x14ac:dyDescent="0.2">
      <c r="A291" s="49">
        <f t="shared" si="5"/>
        <v>44484</v>
      </c>
      <c r="B291" s="1">
        <v>3.81</v>
      </c>
      <c r="C291" s="16">
        <v>92.162999999999997</v>
      </c>
      <c r="D291" s="16">
        <v>26.974</v>
      </c>
      <c r="E291" s="16">
        <v>25.1</v>
      </c>
      <c r="F291" s="16">
        <v>29.84</v>
      </c>
      <c r="G291" s="16">
        <v>5.258</v>
      </c>
      <c r="H291" s="16">
        <v>15.56</v>
      </c>
      <c r="I291" s="16">
        <v>211.57599999999999</v>
      </c>
      <c r="J291" s="16">
        <v>6.5380000000000003</v>
      </c>
      <c r="K291" s="16">
        <v>19.207999999999998</v>
      </c>
      <c r="L291" s="78">
        <v>1037</v>
      </c>
      <c r="M291" s="16">
        <v>30.507000000000001</v>
      </c>
    </row>
    <row r="292" spans="1:13" x14ac:dyDescent="0.2">
      <c r="A292" s="49">
        <f t="shared" si="5"/>
        <v>44485</v>
      </c>
      <c r="B292" s="1">
        <v>44.962000000000003</v>
      </c>
      <c r="C292" s="16">
        <v>93.363</v>
      </c>
      <c r="D292" s="16">
        <v>26.061</v>
      </c>
      <c r="E292" s="16">
        <v>23.32</v>
      </c>
      <c r="F292" s="16">
        <v>27.89</v>
      </c>
      <c r="G292" s="16">
        <v>5.3970000000000002</v>
      </c>
      <c r="H292" s="16">
        <v>23.32</v>
      </c>
      <c r="I292" s="16">
        <v>199.21</v>
      </c>
      <c r="J292" s="16">
        <v>6.1269999999999998</v>
      </c>
      <c r="K292" s="16">
        <v>11.74</v>
      </c>
      <c r="L292" s="78">
        <v>728.6</v>
      </c>
      <c r="M292" s="16">
        <v>29.927</v>
      </c>
    </row>
    <row r="293" spans="1:13" x14ac:dyDescent="0.2">
      <c r="A293" s="49">
        <f t="shared" si="5"/>
        <v>44486</v>
      </c>
      <c r="B293" s="1">
        <v>0</v>
      </c>
      <c r="C293" s="16">
        <v>90.39</v>
      </c>
      <c r="D293" s="16">
        <v>26.795000000000002</v>
      </c>
      <c r="E293" s="16">
        <v>24.59</v>
      </c>
      <c r="F293" s="16">
        <v>29.4</v>
      </c>
      <c r="G293" s="16">
        <v>6.3029999999999999</v>
      </c>
      <c r="H293" s="16">
        <v>21.34</v>
      </c>
      <c r="I293" s="16">
        <v>153.696</v>
      </c>
      <c r="J293" s="16">
        <v>7.2590000000000003</v>
      </c>
      <c r="K293" s="16">
        <v>18.277000000000001</v>
      </c>
      <c r="L293" s="78">
        <v>1306</v>
      </c>
      <c r="M293" s="16">
        <v>30.271000000000001</v>
      </c>
    </row>
    <row r="294" spans="1:13" x14ac:dyDescent="0.2">
      <c r="A294" s="49">
        <f t="shared" si="5"/>
        <v>44487</v>
      </c>
      <c r="B294" s="1">
        <v>43.43</v>
      </c>
      <c r="C294" s="16">
        <v>95.960999999999999</v>
      </c>
      <c r="D294" s="16">
        <v>25.748000000000001</v>
      </c>
      <c r="E294" s="16">
        <v>24.6</v>
      </c>
      <c r="F294" s="16">
        <v>28.85</v>
      </c>
      <c r="G294" s="16">
        <v>3.972</v>
      </c>
      <c r="H294" s="16">
        <v>11.71</v>
      </c>
      <c r="I294" s="16">
        <v>177.816</v>
      </c>
      <c r="J294" s="16">
        <v>4.2610000000000001</v>
      </c>
      <c r="K294" s="16">
        <v>7.819</v>
      </c>
      <c r="L294" s="78">
        <v>1100</v>
      </c>
      <c r="M294" s="16">
        <v>29.745000000000001</v>
      </c>
    </row>
    <row r="295" spans="1:13" x14ac:dyDescent="0.2">
      <c r="A295" s="49">
        <f t="shared" si="5"/>
        <v>44488</v>
      </c>
      <c r="B295" s="1">
        <v>1.27</v>
      </c>
      <c r="C295" s="16">
        <v>93.814999999999998</v>
      </c>
      <c r="D295" s="16">
        <v>26.433</v>
      </c>
      <c r="E295" s="16">
        <v>24.23</v>
      </c>
      <c r="F295" s="16">
        <v>29.85</v>
      </c>
      <c r="G295" s="16">
        <v>5.2510000000000003</v>
      </c>
      <c r="H295" s="16">
        <v>19.23</v>
      </c>
      <c r="I295" s="16">
        <v>208.256</v>
      </c>
      <c r="J295" s="16">
        <v>6.2530000000000001</v>
      </c>
      <c r="K295" s="16">
        <v>20.856000000000002</v>
      </c>
      <c r="L295" s="78">
        <v>1210</v>
      </c>
      <c r="M295" s="16">
        <v>30.103000000000002</v>
      </c>
    </row>
    <row r="296" spans="1:13" x14ac:dyDescent="0.2">
      <c r="A296" s="49">
        <f t="shared" si="5"/>
        <v>44489</v>
      </c>
      <c r="B296" s="1">
        <v>0</v>
      </c>
      <c r="C296" s="16">
        <v>89.855999999999995</v>
      </c>
      <c r="D296" s="16">
        <v>26.960999999999999</v>
      </c>
      <c r="E296" s="16">
        <v>24.56</v>
      </c>
      <c r="F296" s="16">
        <v>29.94</v>
      </c>
      <c r="G296" s="16">
        <v>4.601</v>
      </c>
      <c r="H296" s="16">
        <v>14.99</v>
      </c>
      <c r="I296" s="16">
        <v>235.40100000000001</v>
      </c>
      <c r="J296" s="16">
        <v>5.5540000000000003</v>
      </c>
      <c r="K296" s="16">
        <v>16.425999999999998</v>
      </c>
      <c r="L296" s="78">
        <v>1095</v>
      </c>
      <c r="M296" s="16">
        <v>30.085000000000001</v>
      </c>
    </row>
    <row r="297" spans="1:13" x14ac:dyDescent="0.2">
      <c r="A297" s="49">
        <f t="shared" si="5"/>
        <v>44490</v>
      </c>
      <c r="B297" s="1">
        <v>19.05</v>
      </c>
      <c r="C297" s="16">
        <v>91.81</v>
      </c>
      <c r="D297" s="16">
        <v>27.077000000000002</v>
      </c>
      <c r="E297" s="16">
        <v>24.29</v>
      </c>
      <c r="F297" s="16">
        <v>29.33</v>
      </c>
      <c r="G297" s="16">
        <v>5.91</v>
      </c>
      <c r="H297" s="16">
        <v>32.21</v>
      </c>
      <c r="I297" s="16">
        <v>251.708</v>
      </c>
      <c r="J297" s="16">
        <v>7.4640000000000004</v>
      </c>
      <c r="K297" s="16">
        <v>18.27</v>
      </c>
      <c r="L297" s="78">
        <v>1236</v>
      </c>
      <c r="M297" s="16">
        <v>30.244</v>
      </c>
    </row>
    <row r="298" spans="1:13" x14ac:dyDescent="0.2">
      <c r="A298" s="49">
        <f t="shared" si="5"/>
        <v>44491</v>
      </c>
      <c r="B298" s="1">
        <v>0.50800000000000001</v>
      </c>
      <c r="C298" s="16">
        <v>93.16</v>
      </c>
      <c r="D298" s="16">
        <v>26.434000000000001</v>
      </c>
      <c r="E298" s="16">
        <v>24.18</v>
      </c>
      <c r="F298" s="16">
        <v>29.29</v>
      </c>
      <c r="G298" s="16">
        <v>5.4690000000000003</v>
      </c>
      <c r="H298" s="16">
        <v>19.62</v>
      </c>
      <c r="I298" s="16">
        <v>226.82400000000001</v>
      </c>
      <c r="J298" s="16">
        <v>6.8739999999999997</v>
      </c>
      <c r="K298" s="16">
        <v>10.826000000000001</v>
      </c>
      <c r="L298" s="78">
        <v>942</v>
      </c>
      <c r="M298" s="16">
        <v>29.888000000000002</v>
      </c>
    </row>
    <row r="299" spans="1:13" x14ac:dyDescent="0.2">
      <c r="A299" s="49">
        <f t="shared" si="5"/>
        <v>44492</v>
      </c>
      <c r="B299" s="1">
        <v>46.731999999999999</v>
      </c>
      <c r="C299" s="16">
        <v>91.206000000000003</v>
      </c>
      <c r="D299" s="16">
        <v>26.687999999999999</v>
      </c>
      <c r="E299" s="16">
        <v>24.72</v>
      </c>
      <c r="F299" s="16">
        <v>31.51</v>
      </c>
      <c r="G299" s="16">
        <v>6.1619999999999999</v>
      </c>
      <c r="H299" s="16">
        <v>27.38</v>
      </c>
      <c r="I299" s="16">
        <v>164.99600000000001</v>
      </c>
      <c r="J299" s="16">
        <v>6.8559999999999999</v>
      </c>
      <c r="K299" s="16">
        <v>16.718</v>
      </c>
      <c r="L299" s="78">
        <v>1135</v>
      </c>
      <c r="M299" s="16">
        <v>29.829000000000001</v>
      </c>
    </row>
    <row r="300" spans="1:13" x14ac:dyDescent="0.2">
      <c r="A300" s="49">
        <f t="shared" si="5"/>
        <v>44493</v>
      </c>
      <c r="B300" s="1">
        <v>0.254</v>
      </c>
      <c r="C300" s="16">
        <v>87.734999999999999</v>
      </c>
      <c r="D300" s="16">
        <v>27.529</v>
      </c>
      <c r="E300" s="16">
        <v>24.43</v>
      </c>
      <c r="F300" s="16">
        <v>31.6</v>
      </c>
      <c r="G300" s="16">
        <v>7.8140000000000001</v>
      </c>
      <c r="H300" s="16">
        <v>23.46</v>
      </c>
      <c r="I300" s="16">
        <v>140.506</v>
      </c>
      <c r="J300" s="16">
        <v>8.6859999999999999</v>
      </c>
      <c r="K300" s="16">
        <v>18.353000000000002</v>
      </c>
      <c r="L300" s="78">
        <v>1164</v>
      </c>
      <c r="M300" s="16">
        <v>29.974</v>
      </c>
    </row>
    <row r="301" spans="1:13" x14ac:dyDescent="0.2">
      <c r="A301" s="49">
        <f t="shared" si="5"/>
        <v>44494</v>
      </c>
      <c r="B301" s="1">
        <v>4.3179999999999996</v>
      </c>
      <c r="C301" s="16">
        <v>87.753</v>
      </c>
      <c r="D301" s="16">
        <v>27.928000000000001</v>
      </c>
      <c r="E301" s="16">
        <v>25.13</v>
      </c>
      <c r="F301" s="16">
        <v>30.08</v>
      </c>
      <c r="G301" s="16">
        <v>7.1559999999999997</v>
      </c>
      <c r="H301" s="16">
        <v>43.54</v>
      </c>
      <c r="I301" s="16">
        <v>317.91699999999997</v>
      </c>
      <c r="J301" s="16">
        <v>10.090999999999999</v>
      </c>
      <c r="K301" s="16">
        <v>22.271000000000001</v>
      </c>
      <c r="L301" s="78">
        <v>1060</v>
      </c>
      <c r="M301" s="16">
        <v>30.196000000000002</v>
      </c>
    </row>
    <row r="302" spans="1:13" x14ac:dyDescent="0.2">
      <c r="A302" s="49">
        <f t="shared" si="5"/>
        <v>44495</v>
      </c>
      <c r="B302" s="1">
        <v>21.082000000000001</v>
      </c>
      <c r="C302" s="16">
        <v>90.224000000000004</v>
      </c>
      <c r="D302" s="16">
        <v>27.254999999999999</v>
      </c>
      <c r="E302" s="16">
        <v>24.49</v>
      </c>
      <c r="F302" s="16">
        <v>29.32</v>
      </c>
      <c r="G302" s="16">
        <v>12.101000000000001</v>
      </c>
      <c r="H302" s="16">
        <v>45.79</v>
      </c>
      <c r="I302" s="16">
        <v>17.573</v>
      </c>
      <c r="J302" s="16">
        <v>13.042999999999999</v>
      </c>
      <c r="K302" s="16">
        <v>8.2490000000000006</v>
      </c>
      <c r="L302" s="78">
        <v>1182</v>
      </c>
      <c r="M302" s="16">
        <v>29.981000000000002</v>
      </c>
    </row>
    <row r="303" spans="1:13" x14ac:dyDescent="0.2">
      <c r="A303" s="49">
        <f t="shared" si="5"/>
        <v>44496</v>
      </c>
      <c r="B303" s="1">
        <v>0.254</v>
      </c>
      <c r="C303" s="16">
        <v>91.141999999999996</v>
      </c>
      <c r="D303" s="16">
        <v>26.859000000000002</v>
      </c>
      <c r="E303" s="16">
        <v>24.23</v>
      </c>
      <c r="F303" s="16">
        <v>29.67</v>
      </c>
      <c r="G303" s="16">
        <v>5.6529999999999996</v>
      </c>
      <c r="H303" s="16">
        <v>21.13</v>
      </c>
      <c r="I303" s="16">
        <v>236.09</v>
      </c>
      <c r="J303" s="16">
        <v>6.835</v>
      </c>
      <c r="K303" s="16">
        <v>18.395</v>
      </c>
      <c r="L303" s="78">
        <v>938</v>
      </c>
      <c r="M303" s="16">
        <v>30.013000000000002</v>
      </c>
    </row>
    <row r="304" spans="1:13" x14ac:dyDescent="0.2">
      <c r="A304" s="49">
        <f t="shared" si="5"/>
        <v>44497</v>
      </c>
      <c r="B304" s="1">
        <v>0</v>
      </c>
      <c r="C304" s="16">
        <v>88.983999999999995</v>
      </c>
      <c r="D304" s="16">
        <v>27.288</v>
      </c>
      <c r="E304" s="16">
        <v>25.18</v>
      </c>
      <c r="F304" s="16">
        <v>30.45</v>
      </c>
      <c r="G304" s="16">
        <v>5.7489999999999997</v>
      </c>
      <c r="H304" s="16">
        <v>17.850000000000001</v>
      </c>
      <c r="I304" s="16">
        <v>173.94200000000001</v>
      </c>
      <c r="J304" s="16">
        <v>6.556</v>
      </c>
      <c r="K304" s="16">
        <v>16.032</v>
      </c>
      <c r="L304" s="78">
        <v>1092</v>
      </c>
      <c r="M304" s="16">
        <v>29.959</v>
      </c>
    </row>
    <row r="305" spans="1:13" x14ac:dyDescent="0.2">
      <c r="A305" s="49">
        <f t="shared" si="5"/>
        <v>44498</v>
      </c>
      <c r="B305" s="1">
        <v>0</v>
      </c>
      <c r="C305" s="16">
        <v>88.873000000000005</v>
      </c>
      <c r="D305" s="16">
        <v>26.45</v>
      </c>
      <c r="E305" s="16">
        <v>24.11</v>
      </c>
      <c r="F305" s="16">
        <v>30.61</v>
      </c>
      <c r="G305" s="16">
        <v>6.9630000000000001</v>
      </c>
      <c r="H305" s="16">
        <v>21.59</v>
      </c>
      <c r="I305" s="16">
        <v>190.941</v>
      </c>
      <c r="J305" s="16">
        <v>8.4359999999999999</v>
      </c>
      <c r="K305" s="16">
        <v>21.986000000000001</v>
      </c>
      <c r="L305" s="78">
        <v>1107</v>
      </c>
      <c r="M305" s="16">
        <v>29.963000000000001</v>
      </c>
    </row>
    <row r="306" spans="1:13" x14ac:dyDescent="0.2">
      <c r="A306" s="49">
        <f t="shared" si="5"/>
        <v>44499</v>
      </c>
      <c r="B306" s="1">
        <v>0.76200000000000001</v>
      </c>
      <c r="C306" s="16">
        <v>85.031000000000006</v>
      </c>
      <c r="D306" s="16">
        <v>27.103999999999999</v>
      </c>
      <c r="E306" s="16">
        <v>24.21</v>
      </c>
      <c r="F306" s="16">
        <v>31.61</v>
      </c>
      <c r="G306" s="16">
        <v>7.5179999999999998</v>
      </c>
      <c r="H306" s="16">
        <v>19.23</v>
      </c>
      <c r="I306" s="16">
        <v>186.68100000000001</v>
      </c>
      <c r="J306" s="16">
        <v>9.2669999999999995</v>
      </c>
      <c r="K306" s="16">
        <v>22.053999999999998</v>
      </c>
      <c r="L306" s="78">
        <v>1008</v>
      </c>
      <c r="M306" s="16">
        <v>30.199000000000002</v>
      </c>
    </row>
    <row r="307" spans="1:13" x14ac:dyDescent="0.2">
      <c r="A307" s="49">
        <f t="shared" si="5"/>
        <v>44500</v>
      </c>
      <c r="B307" s="1">
        <v>28.704000000000001</v>
      </c>
      <c r="C307" s="16">
        <v>96.088999999999999</v>
      </c>
      <c r="D307" s="16">
        <v>24.975999999999999</v>
      </c>
      <c r="E307" s="16">
        <v>23.91</v>
      </c>
      <c r="F307" s="16">
        <v>26.03</v>
      </c>
      <c r="G307" s="16">
        <v>5.6509999999999998</v>
      </c>
      <c r="H307" s="16">
        <v>20.57</v>
      </c>
      <c r="I307" s="16">
        <v>188.261</v>
      </c>
      <c r="J307" s="16">
        <v>6.7590000000000003</v>
      </c>
      <c r="K307" s="16">
        <v>3.903</v>
      </c>
      <c r="L307" s="78">
        <v>257.5</v>
      </c>
      <c r="M307" s="16">
        <v>29.349</v>
      </c>
    </row>
    <row r="308" spans="1:13" x14ac:dyDescent="0.2">
      <c r="A308" s="49">
        <f t="shared" si="5"/>
        <v>44501</v>
      </c>
      <c r="B308" s="1">
        <v>151.90199999999999</v>
      </c>
      <c r="C308" s="16">
        <v>96.379000000000005</v>
      </c>
      <c r="D308" s="16">
        <v>24.611999999999998</v>
      </c>
      <c r="E308" s="16">
        <v>23.7</v>
      </c>
      <c r="F308" s="16">
        <v>26.41</v>
      </c>
      <c r="G308" s="16">
        <v>6.8259999999999996</v>
      </c>
      <c r="H308" s="16">
        <v>23.74</v>
      </c>
      <c r="I308" s="16">
        <v>175.16499999999999</v>
      </c>
      <c r="J308" s="16">
        <v>7.952</v>
      </c>
      <c r="K308" s="16">
        <v>6.0730000000000004</v>
      </c>
      <c r="L308" s="78">
        <v>563.6</v>
      </c>
      <c r="M308" s="16">
        <v>28.931000000000001</v>
      </c>
    </row>
    <row r="309" spans="1:13" x14ac:dyDescent="0.2">
      <c r="A309" s="49">
        <f t="shared" si="5"/>
        <v>44502</v>
      </c>
    </row>
    <row r="310" spans="1:13" x14ac:dyDescent="0.2">
      <c r="A310" s="49">
        <f t="shared" si="5"/>
        <v>44503</v>
      </c>
    </row>
    <row r="311" spans="1:13" x14ac:dyDescent="0.2">
      <c r="A311" s="49">
        <f t="shared" si="5"/>
        <v>44504</v>
      </c>
    </row>
    <row r="312" spans="1:13" x14ac:dyDescent="0.2">
      <c r="A312" s="49">
        <f t="shared" si="5"/>
        <v>44505</v>
      </c>
    </row>
    <row r="313" spans="1:13" x14ac:dyDescent="0.2">
      <c r="A313" s="49">
        <f t="shared" si="5"/>
        <v>44506</v>
      </c>
    </row>
    <row r="314" spans="1:13" x14ac:dyDescent="0.2">
      <c r="A314" s="49">
        <f t="shared" si="5"/>
        <v>44507</v>
      </c>
    </row>
    <row r="315" spans="1:13" x14ac:dyDescent="0.2">
      <c r="A315" s="49">
        <f t="shared" si="5"/>
        <v>44508</v>
      </c>
    </row>
    <row r="316" spans="1:13" x14ac:dyDescent="0.2">
      <c r="A316" s="49">
        <f t="shared" si="5"/>
        <v>44509</v>
      </c>
    </row>
    <row r="317" spans="1:13" x14ac:dyDescent="0.2">
      <c r="A317" s="49">
        <f t="shared" si="5"/>
        <v>44510</v>
      </c>
    </row>
    <row r="318" spans="1:13" x14ac:dyDescent="0.2">
      <c r="A318" s="49">
        <f t="shared" si="5"/>
        <v>44511</v>
      </c>
    </row>
    <row r="319" spans="1:13" x14ac:dyDescent="0.2">
      <c r="A319" s="49">
        <f t="shared" si="5"/>
        <v>44512</v>
      </c>
    </row>
    <row r="320" spans="1:13" x14ac:dyDescent="0.2">
      <c r="A320" s="49">
        <f t="shared" si="5"/>
        <v>44513</v>
      </c>
    </row>
    <row r="321" spans="1:1" x14ac:dyDescent="0.2">
      <c r="A321" s="49">
        <f t="shared" si="5"/>
        <v>44514</v>
      </c>
    </row>
    <row r="322" spans="1:1" x14ac:dyDescent="0.2">
      <c r="A322" s="49">
        <f t="shared" si="5"/>
        <v>44515</v>
      </c>
    </row>
    <row r="323" spans="1:1" x14ac:dyDescent="0.2">
      <c r="A323" s="49">
        <f t="shared" si="5"/>
        <v>44516</v>
      </c>
    </row>
    <row r="324" spans="1:1" x14ac:dyDescent="0.2">
      <c r="A324" s="49">
        <f t="shared" si="5"/>
        <v>44517</v>
      </c>
    </row>
    <row r="325" spans="1:1" x14ac:dyDescent="0.2">
      <c r="A325" s="49">
        <f t="shared" si="5"/>
        <v>44518</v>
      </c>
    </row>
    <row r="326" spans="1:1" x14ac:dyDescent="0.2">
      <c r="A326" s="49">
        <f t="shared" si="5"/>
        <v>44519</v>
      </c>
    </row>
    <row r="327" spans="1:1" x14ac:dyDescent="0.2">
      <c r="A327" s="49">
        <f t="shared" si="5"/>
        <v>44520</v>
      </c>
    </row>
    <row r="328" spans="1:1" x14ac:dyDescent="0.2">
      <c r="A328" s="49">
        <f t="shared" si="5"/>
        <v>44521</v>
      </c>
    </row>
    <row r="329" spans="1:1" x14ac:dyDescent="0.2">
      <c r="A329" s="49">
        <f t="shared" si="5"/>
        <v>44522</v>
      </c>
    </row>
    <row r="330" spans="1:1" x14ac:dyDescent="0.2">
      <c r="A330" s="49">
        <f t="shared" si="5"/>
        <v>44523</v>
      </c>
    </row>
    <row r="331" spans="1:1" x14ac:dyDescent="0.2">
      <c r="A331" s="49">
        <f t="shared" si="5"/>
        <v>44524</v>
      </c>
    </row>
    <row r="332" spans="1:1" x14ac:dyDescent="0.2">
      <c r="A332" s="49">
        <f t="shared" si="5"/>
        <v>44525</v>
      </c>
    </row>
    <row r="333" spans="1:1" x14ac:dyDescent="0.2">
      <c r="A333" s="49">
        <f t="shared" si="5"/>
        <v>44526</v>
      </c>
    </row>
    <row r="334" spans="1:1" x14ac:dyDescent="0.2">
      <c r="A334" s="49">
        <f t="shared" si="5"/>
        <v>44527</v>
      </c>
    </row>
    <row r="335" spans="1:1" x14ac:dyDescent="0.2">
      <c r="A335" s="49">
        <f t="shared" si="5"/>
        <v>44528</v>
      </c>
    </row>
    <row r="336" spans="1:1" x14ac:dyDescent="0.2">
      <c r="A336" s="49">
        <f t="shared" si="5"/>
        <v>44529</v>
      </c>
    </row>
    <row r="337" spans="1:1" x14ac:dyDescent="0.2">
      <c r="A337" s="49">
        <f t="shared" si="5"/>
        <v>44530</v>
      </c>
    </row>
    <row r="338" spans="1:1" x14ac:dyDescent="0.2">
      <c r="A338" s="49">
        <f t="shared" si="5"/>
        <v>44531</v>
      </c>
    </row>
    <row r="339" spans="1:1" x14ac:dyDescent="0.2">
      <c r="A339" s="49">
        <f t="shared" si="5"/>
        <v>44532</v>
      </c>
    </row>
    <row r="340" spans="1:1" x14ac:dyDescent="0.2">
      <c r="A340" s="49">
        <f t="shared" si="5"/>
        <v>44533</v>
      </c>
    </row>
    <row r="341" spans="1:1" x14ac:dyDescent="0.2">
      <c r="A341" s="49">
        <f t="shared" si="5"/>
        <v>44534</v>
      </c>
    </row>
    <row r="342" spans="1:1" x14ac:dyDescent="0.2">
      <c r="A342" s="49">
        <f t="shared" si="5"/>
        <v>44535</v>
      </c>
    </row>
    <row r="343" spans="1:1" x14ac:dyDescent="0.2">
      <c r="A343" s="49">
        <f t="shared" si="5"/>
        <v>44536</v>
      </c>
    </row>
    <row r="344" spans="1:1" x14ac:dyDescent="0.2">
      <c r="A344" s="49">
        <f t="shared" ref="A344:A369" si="6">A343+1</f>
        <v>44537</v>
      </c>
    </row>
    <row r="345" spans="1:1" x14ac:dyDescent="0.2">
      <c r="A345" s="49">
        <f t="shared" si="6"/>
        <v>44538</v>
      </c>
    </row>
    <row r="346" spans="1:1" x14ac:dyDescent="0.2">
      <c r="A346" s="49">
        <f t="shared" si="6"/>
        <v>44539</v>
      </c>
    </row>
    <row r="347" spans="1:1" x14ac:dyDescent="0.2">
      <c r="A347" s="49">
        <f t="shared" si="6"/>
        <v>44540</v>
      </c>
    </row>
    <row r="348" spans="1:1" x14ac:dyDescent="0.2">
      <c r="A348" s="49">
        <f t="shared" si="6"/>
        <v>44541</v>
      </c>
    </row>
    <row r="349" spans="1:1" x14ac:dyDescent="0.2">
      <c r="A349" s="49">
        <f t="shared" si="6"/>
        <v>44542</v>
      </c>
    </row>
    <row r="350" spans="1:1" x14ac:dyDescent="0.2">
      <c r="A350" s="49">
        <f t="shared" si="6"/>
        <v>44543</v>
      </c>
    </row>
    <row r="351" spans="1:1" x14ac:dyDescent="0.2">
      <c r="A351" s="49">
        <f t="shared" si="6"/>
        <v>44544</v>
      </c>
    </row>
    <row r="352" spans="1:1" x14ac:dyDescent="0.2">
      <c r="A352" s="49">
        <f t="shared" si="6"/>
        <v>44545</v>
      </c>
    </row>
    <row r="353" spans="1:1" x14ac:dyDescent="0.2">
      <c r="A353" s="49">
        <f t="shared" si="6"/>
        <v>44546</v>
      </c>
    </row>
    <row r="354" spans="1:1" x14ac:dyDescent="0.2">
      <c r="A354" s="49">
        <f t="shared" si="6"/>
        <v>44547</v>
      </c>
    </row>
    <row r="355" spans="1:1" x14ac:dyDescent="0.2">
      <c r="A355" s="49">
        <f t="shared" si="6"/>
        <v>44548</v>
      </c>
    </row>
    <row r="356" spans="1:1" x14ac:dyDescent="0.2">
      <c r="A356" s="49">
        <f t="shared" si="6"/>
        <v>44549</v>
      </c>
    </row>
    <row r="357" spans="1:1" x14ac:dyDescent="0.2">
      <c r="A357" s="49">
        <f t="shared" si="6"/>
        <v>44550</v>
      </c>
    </row>
    <row r="358" spans="1:1" x14ac:dyDescent="0.2">
      <c r="A358" s="49">
        <f t="shared" si="6"/>
        <v>44551</v>
      </c>
    </row>
    <row r="359" spans="1:1" x14ac:dyDescent="0.2">
      <c r="A359" s="49">
        <f t="shared" si="6"/>
        <v>44552</v>
      </c>
    </row>
    <row r="360" spans="1:1" x14ac:dyDescent="0.2">
      <c r="A360" s="49">
        <f t="shared" si="6"/>
        <v>44553</v>
      </c>
    </row>
    <row r="361" spans="1:1" x14ac:dyDescent="0.2">
      <c r="A361" s="49">
        <f t="shared" si="6"/>
        <v>44554</v>
      </c>
    </row>
    <row r="362" spans="1:1" x14ac:dyDescent="0.2">
      <c r="A362" s="49">
        <f t="shared" si="6"/>
        <v>44555</v>
      </c>
    </row>
    <row r="363" spans="1:1" x14ac:dyDescent="0.2">
      <c r="A363" s="49">
        <f t="shared" si="6"/>
        <v>44556</v>
      </c>
    </row>
    <row r="364" spans="1:1" x14ac:dyDescent="0.2">
      <c r="A364" s="49">
        <f t="shared" si="6"/>
        <v>44557</v>
      </c>
    </row>
    <row r="365" spans="1:1" x14ac:dyDescent="0.2">
      <c r="A365" s="49">
        <f t="shared" si="6"/>
        <v>44558</v>
      </c>
    </row>
    <row r="366" spans="1:1" x14ac:dyDescent="0.2">
      <c r="A366" s="49">
        <f t="shared" si="6"/>
        <v>44559</v>
      </c>
    </row>
    <row r="367" spans="1:1" x14ac:dyDescent="0.2">
      <c r="A367" s="49">
        <f t="shared" si="6"/>
        <v>44560</v>
      </c>
    </row>
    <row r="368" spans="1:1" x14ac:dyDescent="0.2">
      <c r="A368" s="49">
        <f t="shared" si="6"/>
        <v>44561</v>
      </c>
    </row>
    <row r="369" spans="1:1" x14ac:dyDescent="0.2">
      <c r="A369" s="49">
        <f t="shared" si="6"/>
        <v>44562</v>
      </c>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838"/>
  <sheetViews>
    <sheetView topLeftCell="O1" zoomScale="75" zoomScaleNormal="75" workbookViewId="0">
      <pane ySplit="3" topLeftCell="A4" activePane="bottomLeft" state="frozen"/>
      <selection pane="bottomLeft" activeCell="A6473" sqref="A6473:XFD6476"/>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60</v>
      </c>
      <c r="B1" s="64" t="s">
        <v>47</v>
      </c>
      <c r="C1" s="64" t="s">
        <v>12</v>
      </c>
      <c r="D1" s="125" t="s">
        <v>189</v>
      </c>
      <c r="E1" s="125"/>
      <c r="F1" s="125"/>
      <c r="G1" s="125" t="s">
        <v>77</v>
      </c>
      <c r="H1" s="125"/>
      <c r="I1" s="125"/>
      <c r="J1" s="125" t="s">
        <v>57</v>
      </c>
      <c r="K1" s="125"/>
      <c r="L1" s="15" t="s">
        <v>97</v>
      </c>
      <c r="M1" s="15" t="s">
        <v>167</v>
      </c>
      <c r="N1" s="1"/>
    </row>
    <row r="2" spans="1:46" x14ac:dyDescent="0.2">
      <c r="B2" s="64" t="s">
        <v>27</v>
      </c>
      <c r="C2" s="64" t="s">
        <v>1</v>
      </c>
      <c r="D2" s="15" t="s">
        <v>1</v>
      </c>
      <c r="E2" s="15" t="s">
        <v>160</v>
      </c>
      <c r="F2" s="15" t="s">
        <v>14</v>
      </c>
      <c r="G2" s="15" t="s">
        <v>1</v>
      </c>
      <c r="H2" s="15" t="s">
        <v>14</v>
      </c>
      <c r="I2" s="15" t="s">
        <v>161</v>
      </c>
      <c r="J2" s="15" t="s">
        <v>27</v>
      </c>
      <c r="K2" s="79" t="s">
        <v>14</v>
      </c>
      <c r="L2" s="15" t="s">
        <v>1</v>
      </c>
      <c r="M2" s="15" t="s">
        <v>1</v>
      </c>
      <c r="N2" s="1"/>
    </row>
    <row r="3" spans="1:46" x14ac:dyDescent="0.2">
      <c r="B3" s="64" t="s">
        <v>162</v>
      </c>
      <c r="C3" s="64" t="s">
        <v>163</v>
      </c>
      <c r="D3" s="15" t="s">
        <v>164</v>
      </c>
      <c r="E3" s="15" t="s">
        <v>164</v>
      </c>
      <c r="F3" s="15" t="s">
        <v>164</v>
      </c>
      <c r="G3" s="15" t="s">
        <v>165</v>
      </c>
      <c r="H3" s="15" t="s">
        <v>165</v>
      </c>
      <c r="I3" s="15" t="s">
        <v>166</v>
      </c>
      <c r="J3" s="15" t="s">
        <v>188</v>
      </c>
      <c r="K3" s="79" t="s">
        <v>187</v>
      </c>
      <c r="L3" s="15" t="s">
        <v>164</v>
      </c>
      <c r="M3" s="15" t="s">
        <v>165</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row r="6473" spans="1:13" x14ac:dyDescent="0.2">
      <c r="A6473" s="49">
        <v>43831</v>
      </c>
      <c r="B6473" s="1">
        <v>12.446</v>
      </c>
      <c r="C6473" s="16">
        <v>86.778999999999996</v>
      </c>
      <c r="D6473" s="16">
        <v>27.274000000000001</v>
      </c>
      <c r="E6473" s="94">
        <v>24.67</v>
      </c>
      <c r="F6473" s="94">
        <v>28.18</v>
      </c>
      <c r="G6473" s="16">
        <v>16.637</v>
      </c>
      <c r="H6473" s="16">
        <v>34.61</v>
      </c>
      <c r="I6473" s="16">
        <v>12.968</v>
      </c>
      <c r="J6473" s="16">
        <v>7.6040000000000001</v>
      </c>
      <c r="K6473" s="78">
        <v>1161</v>
      </c>
      <c r="L6473" s="16">
        <v>27.951000000000001</v>
      </c>
      <c r="M6473" s="16">
        <v>21.334</v>
      </c>
    </row>
    <row r="6474" spans="1:13" x14ac:dyDescent="0.2">
      <c r="A6474" s="49">
        <f t="shared" ref="A6474:A6537" si="103">A6473+1</f>
        <v>43832</v>
      </c>
      <c r="B6474" s="1">
        <v>0</v>
      </c>
      <c r="C6474" s="16">
        <v>83.873000000000005</v>
      </c>
      <c r="D6474" s="16">
        <v>27.649000000000001</v>
      </c>
      <c r="E6474" s="94">
        <v>25.56</v>
      </c>
      <c r="F6474" s="94">
        <v>28.79</v>
      </c>
      <c r="G6474" s="16">
        <v>14.699</v>
      </c>
      <c r="H6474" s="16">
        <v>29.32</v>
      </c>
      <c r="I6474" s="16">
        <v>44.600999999999999</v>
      </c>
      <c r="J6474" s="16">
        <v>19.401</v>
      </c>
      <c r="K6474" s="78">
        <v>1064</v>
      </c>
      <c r="L6474" s="16">
        <v>28.149000000000001</v>
      </c>
      <c r="M6474" s="16">
        <v>14.499000000000001</v>
      </c>
    </row>
    <row r="6475" spans="1:13" x14ac:dyDescent="0.2">
      <c r="A6475" s="49">
        <f t="shared" si="103"/>
        <v>43833</v>
      </c>
      <c r="B6475" s="1">
        <v>0</v>
      </c>
      <c r="C6475" s="16">
        <v>88.284000000000006</v>
      </c>
      <c r="D6475" s="16">
        <v>26.741</v>
      </c>
      <c r="E6475" s="94">
        <v>23.47</v>
      </c>
      <c r="F6475" s="94">
        <v>29.68</v>
      </c>
      <c r="G6475" s="16">
        <v>5.1029999999999998</v>
      </c>
      <c r="H6475" s="16">
        <v>19.190000000000001</v>
      </c>
      <c r="I6475" s="16">
        <v>337.024</v>
      </c>
      <c r="J6475" s="16">
        <v>22.029</v>
      </c>
      <c r="K6475" s="78">
        <v>929</v>
      </c>
      <c r="L6475" s="16">
        <v>28.754999999999999</v>
      </c>
      <c r="M6475" s="16">
        <v>7.7359999999999998</v>
      </c>
    </row>
    <row r="6476" spans="1:13" x14ac:dyDescent="0.2">
      <c r="A6476" s="49">
        <f t="shared" si="103"/>
        <v>43834</v>
      </c>
      <c r="B6476" s="1">
        <v>0.254</v>
      </c>
      <c r="C6476" s="16">
        <v>89.149000000000001</v>
      </c>
      <c r="D6476" s="16">
        <v>26.916</v>
      </c>
      <c r="E6476" s="94">
        <v>23.59</v>
      </c>
      <c r="F6476" s="94">
        <v>29.28</v>
      </c>
      <c r="G6476" s="16">
        <v>11.585000000000001</v>
      </c>
      <c r="H6476" s="16">
        <v>29.85</v>
      </c>
      <c r="I6476" s="16">
        <v>33.850999999999999</v>
      </c>
      <c r="J6476" s="16">
        <v>19.405999999999999</v>
      </c>
      <c r="K6476" s="78">
        <v>1133</v>
      </c>
      <c r="L6476" s="16">
        <v>29.009</v>
      </c>
      <c r="M6476" s="16">
        <v>13.19</v>
      </c>
    </row>
    <row r="6477" spans="1:13" x14ac:dyDescent="0.2">
      <c r="A6477" s="49">
        <f t="shared" si="103"/>
        <v>43835</v>
      </c>
      <c r="B6477" s="1">
        <v>0.50800000000000001</v>
      </c>
      <c r="C6477" s="16">
        <v>82.444999999999993</v>
      </c>
      <c r="D6477" s="16">
        <v>27.841999999999999</v>
      </c>
      <c r="E6477" s="94">
        <v>25.78</v>
      </c>
      <c r="F6477" s="94">
        <v>28.71</v>
      </c>
      <c r="G6477" s="16">
        <v>23.32</v>
      </c>
      <c r="H6477" s="16">
        <v>38.31</v>
      </c>
      <c r="I6477" s="16">
        <v>27.457000000000001</v>
      </c>
      <c r="J6477" s="16">
        <v>21.555</v>
      </c>
      <c r="K6477" s="78">
        <v>1115</v>
      </c>
      <c r="L6477" s="16">
        <v>28.795999999999999</v>
      </c>
      <c r="M6477" s="16">
        <v>24.001999999999999</v>
      </c>
    </row>
    <row r="6478" spans="1:13" x14ac:dyDescent="0.2">
      <c r="A6478" s="49">
        <f t="shared" si="103"/>
        <v>43836</v>
      </c>
      <c r="B6478" s="1">
        <v>1.27</v>
      </c>
      <c r="C6478" s="16">
        <v>82.430999999999997</v>
      </c>
      <c r="D6478" s="16">
        <v>27.725999999999999</v>
      </c>
      <c r="E6478" s="94">
        <v>25.68</v>
      </c>
      <c r="F6478" s="94">
        <v>28.38</v>
      </c>
      <c r="G6478" s="16">
        <v>26.446000000000002</v>
      </c>
      <c r="H6478" s="16">
        <v>43.75</v>
      </c>
      <c r="I6478" s="16">
        <v>31.824000000000002</v>
      </c>
      <c r="J6478" s="16">
        <v>20.706</v>
      </c>
      <c r="K6478" s="78">
        <v>1018</v>
      </c>
      <c r="L6478" s="16">
        <v>28.283999999999999</v>
      </c>
      <c r="M6478" s="16">
        <v>25.734999999999999</v>
      </c>
    </row>
    <row r="6479" spans="1:13" x14ac:dyDescent="0.2">
      <c r="A6479" s="49">
        <f t="shared" si="103"/>
        <v>43837</v>
      </c>
      <c r="B6479" s="1">
        <v>0</v>
      </c>
      <c r="C6479" s="16">
        <v>83.15</v>
      </c>
      <c r="D6479" s="16">
        <v>27.678999999999998</v>
      </c>
      <c r="E6479" s="94">
        <v>26.97</v>
      </c>
      <c r="F6479" s="94">
        <v>28.45</v>
      </c>
      <c r="G6479" s="16">
        <v>24.998999999999999</v>
      </c>
      <c r="H6479" s="16">
        <v>41.35</v>
      </c>
      <c r="I6479" s="16">
        <v>31.207000000000001</v>
      </c>
      <c r="J6479" s="16">
        <v>20.506</v>
      </c>
      <c r="K6479" s="78">
        <v>1265</v>
      </c>
      <c r="L6479" s="16">
        <v>28.084</v>
      </c>
      <c r="M6479" s="16">
        <v>24.844999999999999</v>
      </c>
    </row>
    <row r="6480" spans="1:13" x14ac:dyDescent="0.2">
      <c r="A6480" s="49">
        <f t="shared" si="103"/>
        <v>43838</v>
      </c>
      <c r="B6480" s="1">
        <v>0</v>
      </c>
      <c r="C6480" s="16">
        <v>86.578999999999994</v>
      </c>
      <c r="D6480" s="16">
        <v>27.879000000000001</v>
      </c>
      <c r="E6480" s="94">
        <v>26.49</v>
      </c>
      <c r="F6480" s="94">
        <v>28.57</v>
      </c>
      <c r="G6480" s="16">
        <v>30.745000000000001</v>
      </c>
      <c r="H6480" s="16">
        <v>46.99</v>
      </c>
      <c r="I6480" s="16">
        <v>40.116999999999997</v>
      </c>
      <c r="J6480" s="16">
        <v>21.46</v>
      </c>
      <c r="K6480" s="78">
        <v>1042</v>
      </c>
      <c r="L6480" s="16">
        <v>28.331</v>
      </c>
      <c r="M6480" s="16">
        <v>29.074000000000002</v>
      </c>
    </row>
    <row r="6481" spans="1:13" x14ac:dyDescent="0.2">
      <c r="A6481" s="49">
        <f t="shared" si="103"/>
        <v>43839</v>
      </c>
      <c r="B6481" s="1">
        <v>0</v>
      </c>
      <c r="C6481" s="16">
        <v>83.506</v>
      </c>
      <c r="D6481" s="16">
        <v>28.105</v>
      </c>
      <c r="E6481" s="94">
        <v>27.22</v>
      </c>
      <c r="F6481" s="94">
        <v>28.69</v>
      </c>
      <c r="G6481" s="16">
        <v>32.124000000000002</v>
      </c>
      <c r="H6481" s="16">
        <v>49.36</v>
      </c>
      <c r="I6481" s="16">
        <v>46.02</v>
      </c>
      <c r="J6481" s="16">
        <v>21.907</v>
      </c>
      <c r="K6481" s="78">
        <v>1050</v>
      </c>
      <c r="L6481" s="16">
        <v>28.363</v>
      </c>
      <c r="M6481" s="16">
        <v>29.488</v>
      </c>
    </row>
    <row r="6482" spans="1:13" x14ac:dyDescent="0.2">
      <c r="A6482" s="49">
        <f t="shared" si="103"/>
        <v>43840</v>
      </c>
      <c r="B6482" s="1">
        <v>0</v>
      </c>
      <c r="C6482" s="16">
        <v>84.382000000000005</v>
      </c>
      <c r="D6482" s="16">
        <v>27.957000000000001</v>
      </c>
      <c r="E6482" s="94">
        <v>26.82</v>
      </c>
      <c r="F6482" s="94">
        <v>28.62</v>
      </c>
      <c r="G6482" s="16">
        <v>31.873000000000001</v>
      </c>
      <c r="H6482" s="16">
        <v>46.22</v>
      </c>
      <c r="I6482" s="16">
        <v>44.908999999999999</v>
      </c>
      <c r="J6482" s="16">
        <v>21.539000000000001</v>
      </c>
      <c r="K6482" s="78">
        <v>932</v>
      </c>
      <c r="L6482" s="16">
        <v>28.407</v>
      </c>
      <c r="M6482" s="16">
        <v>29.024999999999999</v>
      </c>
    </row>
    <row r="6483" spans="1:13" x14ac:dyDescent="0.2">
      <c r="A6483" s="49">
        <f t="shared" si="103"/>
        <v>43841</v>
      </c>
      <c r="B6483" s="1">
        <v>0</v>
      </c>
      <c r="C6483" s="16">
        <v>87.596000000000004</v>
      </c>
      <c r="D6483" s="16">
        <v>27.817</v>
      </c>
      <c r="E6483" s="94">
        <v>26.42</v>
      </c>
      <c r="F6483" s="94">
        <v>28.52</v>
      </c>
      <c r="G6483" s="16">
        <v>21.16</v>
      </c>
      <c r="H6483" s="16">
        <v>36.51</v>
      </c>
      <c r="I6483" s="16">
        <v>41.372</v>
      </c>
      <c r="J6483" s="16">
        <v>20.300999999999998</v>
      </c>
      <c r="K6483" s="78">
        <v>891</v>
      </c>
      <c r="L6483" s="16">
        <v>28.555</v>
      </c>
      <c r="M6483" s="16">
        <v>20.225999999999999</v>
      </c>
    </row>
    <row r="6484" spans="1:13" x14ac:dyDescent="0.2">
      <c r="A6484" s="49">
        <f t="shared" si="103"/>
        <v>43842</v>
      </c>
      <c r="B6484" s="1">
        <v>0</v>
      </c>
      <c r="C6484" s="16">
        <v>86.721999999999994</v>
      </c>
      <c r="D6484" s="16">
        <v>27.863</v>
      </c>
      <c r="E6484" s="94">
        <v>27.39</v>
      </c>
      <c r="F6484" s="94">
        <v>28.37</v>
      </c>
      <c r="G6484" s="16">
        <v>26.335000000000001</v>
      </c>
      <c r="H6484" s="16">
        <v>37.4</v>
      </c>
      <c r="I6484" s="16">
        <v>36.509</v>
      </c>
      <c r="J6484" s="16">
        <v>21.114999999999998</v>
      </c>
      <c r="K6484" s="78">
        <v>907</v>
      </c>
      <c r="L6484" s="16">
        <v>28.58</v>
      </c>
      <c r="M6484" s="16">
        <v>24.972999999999999</v>
      </c>
    </row>
    <row r="6485" spans="1:13" x14ac:dyDescent="0.2">
      <c r="A6485" s="49">
        <f t="shared" si="103"/>
        <v>43843</v>
      </c>
      <c r="B6485" s="1">
        <v>0</v>
      </c>
      <c r="C6485" s="16">
        <v>85.597999999999999</v>
      </c>
      <c r="D6485" s="16">
        <v>27.847999999999999</v>
      </c>
      <c r="E6485" s="94">
        <v>27.08</v>
      </c>
      <c r="F6485" s="94">
        <v>28.26</v>
      </c>
      <c r="G6485" s="16">
        <v>28.097999999999999</v>
      </c>
      <c r="H6485" s="16">
        <v>41.49</v>
      </c>
      <c r="I6485" s="16">
        <v>35.945999999999998</v>
      </c>
      <c r="J6485" s="16">
        <v>21.280999999999999</v>
      </c>
      <c r="K6485" s="78">
        <v>887</v>
      </c>
      <c r="L6485" s="16">
        <v>28.558</v>
      </c>
      <c r="M6485" s="16">
        <v>26.459</v>
      </c>
    </row>
    <row r="6486" spans="1:13" x14ac:dyDescent="0.2">
      <c r="A6486" s="49">
        <f t="shared" si="103"/>
        <v>43844</v>
      </c>
      <c r="B6486" s="1">
        <v>0.254</v>
      </c>
      <c r="C6486" s="16">
        <v>84.356999999999999</v>
      </c>
      <c r="D6486" s="16">
        <v>27.608000000000001</v>
      </c>
      <c r="E6486" s="94">
        <v>26.27</v>
      </c>
      <c r="F6486" s="94">
        <v>28.1</v>
      </c>
      <c r="G6486" s="16">
        <v>33.14</v>
      </c>
      <c r="H6486" s="16">
        <v>46.25</v>
      </c>
      <c r="I6486" s="16">
        <v>45.121000000000002</v>
      </c>
      <c r="J6486" s="16">
        <v>17.529</v>
      </c>
      <c r="K6486" s="78">
        <v>1264</v>
      </c>
      <c r="L6486" s="16">
        <v>28.423999999999999</v>
      </c>
      <c r="M6486" s="16">
        <v>30.077999999999999</v>
      </c>
    </row>
    <row r="6487" spans="1:13" x14ac:dyDescent="0.2">
      <c r="A6487" s="49">
        <f t="shared" si="103"/>
        <v>43845</v>
      </c>
      <c r="B6487" s="1">
        <v>2.032</v>
      </c>
      <c r="C6487" s="16">
        <v>83.188999999999993</v>
      </c>
      <c r="D6487" s="16">
        <v>27.547000000000001</v>
      </c>
      <c r="E6487" s="94">
        <v>25.61</v>
      </c>
      <c r="F6487" s="94">
        <v>28.22</v>
      </c>
      <c r="G6487" s="16">
        <v>31.710999999999999</v>
      </c>
      <c r="H6487" s="16">
        <v>51.9</v>
      </c>
      <c r="I6487" s="16">
        <v>36.831000000000003</v>
      </c>
      <c r="J6487" s="16">
        <v>19.256</v>
      </c>
      <c r="K6487" s="78">
        <v>1087</v>
      </c>
      <c r="L6487" s="16">
        <v>28.187000000000001</v>
      </c>
      <c r="M6487" s="16">
        <v>29.579000000000001</v>
      </c>
    </row>
    <row r="6488" spans="1:13" x14ac:dyDescent="0.2">
      <c r="A6488" s="49">
        <f t="shared" si="103"/>
        <v>43846</v>
      </c>
      <c r="B6488" s="1">
        <v>0</v>
      </c>
      <c r="C6488" s="16">
        <v>87.575999999999993</v>
      </c>
      <c r="D6488" s="16">
        <v>27.603000000000002</v>
      </c>
      <c r="E6488" s="94">
        <v>26.61</v>
      </c>
      <c r="F6488" s="94">
        <v>28.18</v>
      </c>
      <c r="G6488" s="16">
        <v>27.100999999999999</v>
      </c>
      <c r="H6488" s="16">
        <v>39.619999999999997</v>
      </c>
      <c r="I6488" s="16">
        <v>34.979999999999997</v>
      </c>
      <c r="J6488" s="16">
        <v>21.085999999999999</v>
      </c>
      <c r="K6488" s="78">
        <v>993</v>
      </c>
      <c r="L6488" s="16">
        <v>28.247</v>
      </c>
      <c r="M6488" s="16">
        <v>25.988</v>
      </c>
    </row>
    <row r="6489" spans="1:13" x14ac:dyDescent="0.2">
      <c r="A6489" s="49">
        <f t="shared" si="103"/>
        <v>43847</v>
      </c>
      <c r="B6489" s="1">
        <v>0</v>
      </c>
      <c r="C6489" s="16">
        <v>89.706999999999994</v>
      </c>
      <c r="D6489" s="16">
        <v>27.448</v>
      </c>
      <c r="E6489" s="94">
        <v>26.7</v>
      </c>
      <c r="F6489" s="94">
        <v>27.95</v>
      </c>
      <c r="G6489" s="16">
        <v>31.47</v>
      </c>
      <c r="H6489" s="16">
        <v>44.52</v>
      </c>
      <c r="I6489" s="16">
        <v>44.834000000000003</v>
      </c>
      <c r="J6489" s="16">
        <v>9.9039999999999999</v>
      </c>
      <c r="K6489" s="78">
        <v>1224</v>
      </c>
      <c r="L6489" s="16">
        <v>28.225999999999999</v>
      </c>
      <c r="M6489" s="16">
        <v>28.558</v>
      </c>
    </row>
    <row r="6490" spans="1:13" x14ac:dyDescent="0.2">
      <c r="A6490" s="49">
        <f t="shared" si="103"/>
        <v>43848</v>
      </c>
      <c r="B6490" s="1">
        <v>2.286</v>
      </c>
      <c r="C6490" s="16">
        <v>89.183999999999997</v>
      </c>
      <c r="D6490" s="16">
        <v>27.256</v>
      </c>
      <c r="E6490" s="94">
        <v>26.14</v>
      </c>
      <c r="F6490" s="94">
        <v>27.79</v>
      </c>
      <c r="G6490" s="16">
        <v>31.797000000000001</v>
      </c>
      <c r="H6490" s="16">
        <v>45.55</v>
      </c>
      <c r="I6490" s="16">
        <v>41.473999999999997</v>
      </c>
      <c r="J6490" s="16">
        <v>8.5410000000000004</v>
      </c>
      <c r="K6490" s="78">
        <v>786.9</v>
      </c>
      <c r="L6490" s="16">
        <v>28.062000000000001</v>
      </c>
      <c r="M6490" s="16">
        <v>28.824999999999999</v>
      </c>
    </row>
    <row r="6491" spans="1:13" x14ac:dyDescent="0.2">
      <c r="A6491" s="49">
        <f t="shared" si="103"/>
        <v>43849</v>
      </c>
      <c r="B6491" s="1">
        <v>0</v>
      </c>
      <c r="C6491" s="16">
        <v>87.759</v>
      </c>
      <c r="D6491" s="16">
        <v>27.346</v>
      </c>
      <c r="E6491" s="94">
        <v>26.61</v>
      </c>
      <c r="F6491" s="94">
        <v>27.89</v>
      </c>
      <c r="G6491" s="16">
        <v>25.32</v>
      </c>
      <c r="H6491" s="16">
        <v>38.17</v>
      </c>
      <c r="I6491" s="16">
        <v>33.011000000000003</v>
      </c>
      <c r="J6491" s="16">
        <v>20.285</v>
      </c>
      <c r="K6491" s="78">
        <v>931</v>
      </c>
      <c r="L6491" s="16">
        <v>28.085000000000001</v>
      </c>
      <c r="M6491" s="16">
        <v>24.315000000000001</v>
      </c>
    </row>
    <row r="6492" spans="1:13" x14ac:dyDescent="0.2">
      <c r="A6492" s="49">
        <f t="shared" si="103"/>
        <v>43850</v>
      </c>
      <c r="B6492" s="1">
        <v>0</v>
      </c>
      <c r="C6492" s="16">
        <v>87.552000000000007</v>
      </c>
      <c r="D6492" s="16">
        <v>27.300999999999998</v>
      </c>
      <c r="E6492" s="94">
        <v>25.63</v>
      </c>
      <c r="F6492" s="94">
        <v>27.95</v>
      </c>
      <c r="G6492" s="16">
        <v>23.442</v>
      </c>
      <c r="H6492" s="16">
        <v>35.630000000000003</v>
      </c>
      <c r="I6492" s="16">
        <v>21.707000000000001</v>
      </c>
      <c r="J6492" s="16">
        <v>17.957999999999998</v>
      </c>
      <c r="K6492" s="78">
        <v>1168</v>
      </c>
      <c r="L6492" s="16">
        <v>28.225000000000001</v>
      </c>
      <c r="M6492" s="16">
        <v>23.495000000000001</v>
      </c>
    </row>
    <row r="6493" spans="1:13" x14ac:dyDescent="0.2">
      <c r="A6493" s="49">
        <f t="shared" si="103"/>
        <v>43851</v>
      </c>
      <c r="B6493" s="1">
        <v>0</v>
      </c>
      <c r="C6493" s="16">
        <v>87.084000000000003</v>
      </c>
      <c r="D6493" s="16">
        <v>27.29</v>
      </c>
      <c r="E6493" s="94">
        <v>26.44</v>
      </c>
      <c r="F6493" s="94">
        <v>28.12</v>
      </c>
      <c r="G6493" s="16">
        <v>18.442</v>
      </c>
      <c r="H6493" s="16">
        <v>34.68</v>
      </c>
      <c r="I6493" s="16">
        <v>4.1589999999999998</v>
      </c>
      <c r="J6493" s="16">
        <v>18.120999999999999</v>
      </c>
      <c r="K6493" s="78">
        <v>1290</v>
      </c>
      <c r="L6493" s="16">
        <v>28.329000000000001</v>
      </c>
      <c r="M6493" s="16">
        <v>20.478000000000002</v>
      </c>
    </row>
    <row r="6494" spans="1:13" x14ac:dyDescent="0.2">
      <c r="A6494" s="49">
        <f t="shared" si="103"/>
        <v>43852</v>
      </c>
      <c r="B6494" s="1">
        <v>3.81</v>
      </c>
      <c r="C6494" s="16">
        <v>89.316999999999993</v>
      </c>
      <c r="D6494" s="16">
        <v>25.972000000000001</v>
      </c>
      <c r="E6494" s="94">
        <v>24.05</v>
      </c>
      <c r="F6494" s="94">
        <v>27.57</v>
      </c>
      <c r="G6494" s="16">
        <v>8.7910000000000004</v>
      </c>
      <c r="H6494" s="16">
        <v>26.5</v>
      </c>
      <c r="I6494" s="16">
        <v>314.08100000000002</v>
      </c>
      <c r="J6494" s="16">
        <v>7.6929999999999996</v>
      </c>
      <c r="K6494" s="78">
        <v>466.9</v>
      </c>
      <c r="L6494" s="16">
        <v>27.908000000000001</v>
      </c>
      <c r="M6494" s="16">
        <v>13.292999999999999</v>
      </c>
    </row>
    <row r="6495" spans="1:13" x14ac:dyDescent="0.2">
      <c r="A6495" s="49">
        <f t="shared" si="103"/>
        <v>43853</v>
      </c>
      <c r="B6495" s="1">
        <v>13.208</v>
      </c>
      <c r="C6495" s="16">
        <v>91.334000000000003</v>
      </c>
      <c r="D6495" s="16">
        <v>25.529</v>
      </c>
      <c r="E6495" s="94">
        <v>24.04</v>
      </c>
      <c r="F6495" s="94">
        <v>26.8</v>
      </c>
      <c r="G6495" s="16">
        <v>17.838999999999999</v>
      </c>
      <c r="H6495" s="16">
        <v>39.83</v>
      </c>
      <c r="I6495" s="16">
        <v>28.712</v>
      </c>
      <c r="J6495" s="16">
        <v>6.5279999999999996</v>
      </c>
      <c r="K6495" s="78">
        <v>1270</v>
      </c>
      <c r="L6495" s="16">
        <v>27.594000000000001</v>
      </c>
      <c r="M6495" s="16">
        <v>18.867000000000001</v>
      </c>
    </row>
    <row r="6496" spans="1:13" x14ac:dyDescent="0.2">
      <c r="A6496" s="49">
        <f t="shared" si="103"/>
        <v>43854</v>
      </c>
      <c r="B6496" s="1">
        <v>0</v>
      </c>
      <c r="C6496" s="16">
        <v>84.46</v>
      </c>
      <c r="D6496" s="16">
        <v>26.728000000000002</v>
      </c>
      <c r="E6496" s="94">
        <v>26.18</v>
      </c>
      <c r="F6496" s="94">
        <v>27.48</v>
      </c>
      <c r="G6496" s="16">
        <v>22.388999999999999</v>
      </c>
      <c r="H6496" s="16">
        <v>31.54</v>
      </c>
      <c r="I6496" s="16">
        <v>36.762</v>
      </c>
      <c r="J6496" s="16">
        <v>21.568999999999999</v>
      </c>
      <c r="K6496" s="78">
        <v>956</v>
      </c>
      <c r="L6496" s="16">
        <v>27.614000000000001</v>
      </c>
      <c r="M6496" s="16">
        <v>21.885999999999999</v>
      </c>
    </row>
    <row r="6497" spans="1:13" x14ac:dyDescent="0.2">
      <c r="A6497" s="49">
        <f t="shared" si="103"/>
        <v>43855</v>
      </c>
      <c r="B6497" s="1">
        <v>0</v>
      </c>
      <c r="C6497" s="16">
        <v>81.558000000000007</v>
      </c>
      <c r="D6497" s="16">
        <v>26.596</v>
      </c>
      <c r="E6497" s="94">
        <v>26.14</v>
      </c>
      <c r="F6497" s="94">
        <v>27.17</v>
      </c>
      <c r="G6497" s="16">
        <v>22.629000000000001</v>
      </c>
      <c r="H6497" s="16">
        <v>33.520000000000003</v>
      </c>
      <c r="I6497" s="16">
        <v>16.925999999999998</v>
      </c>
      <c r="J6497" s="16">
        <v>20.026</v>
      </c>
      <c r="K6497" s="78">
        <v>1143</v>
      </c>
      <c r="L6497" s="16">
        <v>27.475999999999999</v>
      </c>
      <c r="M6497" s="16">
        <v>22.710999999999999</v>
      </c>
    </row>
    <row r="6498" spans="1:13" x14ac:dyDescent="0.2">
      <c r="A6498" s="49">
        <f t="shared" si="103"/>
        <v>43856</v>
      </c>
      <c r="B6498" s="1">
        <v>0</v>
      </c>
      <c r="C6498" s="16">
        <v>80.474999999999994</v>
      </c>
      <c r="D6498" s="16">
        <v>26.545000000000002</v>
      </c>
      <c r="E6498" s="94">
        <v>25.76</v>
      </c>
      <c r="F6498" s="94">
        <v>28.12</v>
      </c>
      <c r="G6498" s="16">
        <v>14.342000000000001</v>
      </c>
      <c r="H6498" s="16">
        <v>29.11</v>
      </c>
      <c r="I6498" s="16">
        <v>0.436</v>
      </c>
      <c r="J6498" s="16">
        <v>23.225000000000001</v>
      </c>
      <c r="K6498" s="78">
        <v>1037</v>
      </c>
      <c r="L6498" s="16">
        <v>27.663</v>
      </c>
      <c r="M6498" s="16">
        <v>16.507000000000001</v>
      </c>
    </row>
    <row r="6499" spans="1:13" x14ac:dyDescent="0.2">
      <c r="A6499" s="49">
        <f t="shared" si="103"/>
        <v>43857</v>
      </c>
      <c r="B6499" s="1">
        <v>1.016</v>
      </c>
      <c r="C6499" s="16">
        <v>88.79</v>
      </c>
      <c r="D6499" s="16">
        <v>25.792999999999999</v>
      </c>
      <c r="E6499" s="94">
        <v>23.99</v>
      </c>
      <c r="F6499" s="94">
        <v>27.46</v>
      </c>
      <c r="G6499" s="16">
        <v>10.749000000000001</v>
      </c>
      <c r="H6499" s="16">
        <v>25.93</v>
      </c>
      <c r="I6499" s="16">
        <v>46.692</v>
      </c>
      <c r="J6499" s="16">
        <v>20.748000000000001</v>
      </c>
      <c r="K6499" s="78">
        <v>1291</v>
      </c>
      <c r="L6499" s="16">
        <v>28.122</v>
      </c>
      <c r="M6499" s="16">
        <v>11.42</v>
      </c>
    </row>
    <row r="6500" spans="1:13" x14ac:dyDescent="0.2">
      <c r="A6500" s="49">
        <f t="shared" si="103"/>
        <v>43858</v>
      </c>
      <c r="B6500" s="1">
        <v>0</v>
      </c>
      <c r="C6500" s="16">
        <v>89.087999999999994</v>
      </c>
      <c r="D6500" s="16">
        <v>26.074000000000002</v>
      </c>
      <c r="E6500" s="94">
        <v>22.56</v>
      </c>
      <c r="F6500" s="94">
        <v>28.26</v>
      </c>
      <c r="G6500" s="16">
        <v>10.113</v>
      </c>
      <c r="H6500" s="16">
        <v>27.02</v>
      </c>
      <c r="I6500" s="16">
        <v>45.378</v>
      </c>
      <c r="J6500" s="16">
        <v>22.538</v>
      </c>
      <c r="K6500" s="78">
        <v>1163</v>
      </c>
      <c r="L6500" s="16">
        <v>28.571999999999999</v>
      </c>
      <c r="M6500" s="16">
        <v>8.8680000000000003</v>
      </c>
    </row>
    <row r="6501" spans="1:13" x14ac:dyDescent="0.2">
      <c r="A6501" s="49">
        <f t="shared" si="103"/>
        <v>43859</v>
      </c>
      <c r="B6501" s="1">
        <v>0</v>
      </c>
      <c r="C6501" s="16">
        <v>87.474999999999994</v>
      </c>
      <c r="D6501" s="16">
        <v>26.718</v>
      </c>
      <c r="E6501" s="94">
        <v>23.92</v>
      </c>
      <c r="F6501" s="94">
        <v>28.02</v>
      </c>
      <c r="G6501" s="16">
        <v>18.137</v>
      </c>
      <c r="H6501" s="16">
        <v>35.6</v>
      </c>
      <c r="I6501" s="16">
        <v>58.576000000000001</v>
      </c>
      <c r="J6501" s="16">
        <v>22.667000000000002</v>
      </c>
      <c r="K6501" s="78">
        <v>1025</v>
      </c>
      <c r="L6501" s="16">
        <v>28.526</v>
      </c>
      <c r="M6501" s="16">
        <v>17.428999999999998</v>
      </c>
    </row>
    <row r="6502" spans="1:13" x14ac:dyDescent="0.2">
      <c r="A6502" s="49">
        <f t="shared" si="103"/>
        <v>43860</v>
      </c>
      <c r="B6502" s="1">
        <v>0</v>
      </c>
      <c r="C6502" s="16">
        <v>86.435000000000002</v>
      </c>
      <c r="D6502" s="16">
        <v>26.472999999999999</v>
      </c>
      <c r="E6502" s="94">
        <v>23.69</v>
      </c>
      <c r="F6502" s="94">
        <v>27.86</v>
      </c>
      <c r="G6502" s="16">
        <v>17.109000000000002</v>
      </c>
      <c r="H6502" s="16">
        <v>36.76</v>
      </c>
      <c r="I6502" s="16">
        <v>55.86</v>
      </c>
      <c r="J6502" s="16">
        <v>24.555</v>
      </c>
      <c r="K6502" s="78">
        <v>979</v>
      </c>
      <c r="L6502" s="16">
        <v>28.423999999999999</v>
      </c>
      <c r="M6502" s="16">
        <v>16.603000000000002</v>
      </c>
    </row>
    <row r="6503" spans="1:13" x14ac:dyDescent="0.2">
      <c r="A6503" s="49">
        <f t="shared" si="103"/>
        <v>43861</v>
      </c>
      <c r="B6503" s="1">
        <v>0</v>
      </c>
      <c r="C6503" s="16">
        <v>83.515000000000001</v>
      </c>
      <c r="D6503" s="16">
        <v>27.286000000000001</v>
      </c>
      <c r="E6503" s="94">
        <v>26.58</v>
      </c>
      <c r="F6503" s="94">
        <v>28.06</v>
      </c>
      <c r="G6503" s="16">
        <v>23.224</v>
      </c>
      <c r="H6503" s="16">
        <v>37.61</v>
      </c>
      <c r="I6503" s="16">
        <v>28.117999999999999</v>
      </c>
      <c r="J6503" s="16">
        <v>17.146999999999998</v>
      </c>
      <c r="K6503" s="78">
        <v>1352</v>
      </c>
      <c r="L6503" s="16">
        <v>28.24</v>
      </c>
      <c r="M6503" s="16">
        <v>23.280999999999999</v>
      </c>
    </row>
    <row r="6504" spans="1:13" x14ac:dyDescent="0.2">
      <c r="A6504" s="49">
        <f t="shared" si="103"/>
        <v>43862</v>
      </c>
      <c r="B6504" s="1">
        <v>2.286</v>
      </c>
      <c r="C6504" s="16">
        <v>89.350999999999999</v>
      </c>
      <c r="D6504" s="16">
        <v>27.288</v>
      </c>
      <c r="E6504" s="94">
        <v>25.56</v>
      </c>
      <c r="F6504" s="94">
        <v>28.47</v>
      </c>
      <c r="G6504" s="16">
        <v>18.018000000000001</v>
      </c>
      <c r="H6504" s="16">
        <v>32.1</v>
      </c>
      <c r="I6504" s="16">
        <v>351.52199999999999</v>
      </c>
      <c r="J6504" s="16">
        <v>10.141</v>
      </c>
      <c r="K6504" s="78">
        <v>1172</v>
      </c>
      <c r="L6504" s="16">
        <v>28.425999999999998</v>
      </c>
      <c r="M6504" s="16">
        <v>19.829999999999998</v>
      </c>
    </row>
    <row r="6505" spans="1:13" x14ac:dyDescent="0.2">
      <c r="A6505" s="49">
        <f t="shared" si="103"/>
        <v>43863</v>
      </c>
      <c r="B6505" s="1">
        <v>0</v>
      </c>
      <c r="C6505" s="16">
        <v>87.334000000000003</v>
      </c>
      <c r="D6505" s="16">
        <v>27.681000000000001</v>
      </c>
      <c r="E6505" s="94">
        <v>27.03</v>
      </c>
      <c r="F6505" s="94">
        <v>28.19</v>
      </c>
      <c r="G6505" s="16">
        <v>31.268999999999998</v>
      </c>
      <c r="H6505" s="16">
        <v>45.02</v>
      </c>
      <c r="I6505" s="16">
        <v>37.628</v>
      </c>
      <c r="J6505" s="16">
        <v>18.818000000000001</v>
      </c>
      <c r="K6505" s="78">
        <v>1120</v>
      </c>
      <c r="L6505" s="16">
        <v>28.298999999999999</v>
      </c>
      <c r="M6505" s="16">
        <v>29.783000000000001</v>
      </c>
    </row>
    <row r="6506" spans="1:13" x14ac:dyDescent="0.2">
      <c r="A6506" s="49">
        <f t="shared" si="103"/>
        <v>43864</v>
      </c>
      <c r="B6506" s="1">
        <v>0</v>
      </c>
      <c r="C6506" s="16">
        <v>83.054000000000002</v>
      </c>
      <c r="D6506" s="16">
        <v>27.497</v>
      </c>
      <c r="E6506" s="94">
        <v>26.3</v>
      </c>
      <c r="F6506" s="94">
        <v>28.02</v>
      </c>
      <c r="G6506" s="16">
        <v>29.63</v>
      </c>
      <c r="H6506" s="16">
        <v>46.18</v>
      </c>
      <c r="I6506" s="16">
        <v>27.675999999999998</v>
      </c>
      <c r="J6506" s="16">
        <v>18.167999999999999</v>
      </c>
      <c r="K6506" s="78">
        <v>1214</v>
      </c>
      <c r="L6506" s="16">
        <v>28.187000000000001</v>
      </c>
      <c r="M6506" s="16">
        <v>29.459</v>
      </c>
    </row>
    <row r="6507" spans="1:13" x14ac:dyDescent="0.2">
      <c r="A6507" s="49">
        <f t="shared" si="103"/>
        <v>43865</v>
      </c>
      <c r="B6507" s="1">
        <v>0</v>
      </c>
      <c r="C6507" s="16">
        <v>85.227000000000004</v>
      </c>
      <c r="D6507" s="16">
        <v>27.565000000000001</v>
      </c>
      <c r="E6507" s="94">
        <v>26.9</v>
      </c>
      <c r="F6507" s="94">
        <v>28.23</v>
      </c>
      <c r="G6507" s="16">
        <v>25.504999999999999</v>
      </c>
      <c r="H6507" s="16">
        <v>38.840000000000003</v>
      </c>
      <c r="I6507" s="16">
        <v>22.72</v>
      </c>
      <c r="J6507" s="16">
        <v>18.256</v>
      </c>
      <c r="K6507" s="78">
        <v>1083</v>
      </c>
      <c r="L6507" s="16">
        <v>28.247</v>
      </c>
      <c r="M6507" s="16">
        <v>25.395</v>
      </c>
    </row>
    <row r="6508" spans="1:13" x14ac:dyDescent="0.2">
      <c r="A6508" s="49">
        <f t="shared" si="103"/>
        <v>43866</v>
      </c>
      <c r="B6508" s="1">
        <v>0</v>
      </c>
      <c r="C6508" s="16">
        <v>84.734999999999999</v>
      </c>
      <c r="D6508" s="16">
        <v>27.379000000000001</v>
      </c>
      <c r="E6508" s="94">
        <v>26.84</v>
      </c>
      <c r="F6508" s="94">
        <v>27.97</v>
      </c>
      <c r="G6508" s="16">
        <v>24.222999999999999</v>
      </c>
      <c r="H6508" s="16">
        <v>35.21</v>
      </c>
      <c r="I6508" s="16">
        <v>28.878</v>
      </c>
      <c r="J6508" s="16">
        <v>17.622</v>
      </c>
      <c r="K6508" s="78">
        <v>1092</v>
      </c>
      <c r="L6508" s="16">
        <v>28.138999999999999</v>
      </c>
      <c r="M6508" s="16">
        <v>23.454000000000001</v>
      </c>
    </row>
    <row r="6509" spans="1:13" x14ac:dyDescent="0.2">
      <c r="A6509" s="49">
        <f t="shared" si="103"/>
        <v>43867</v>
      </c>
      <c r="B6509" s="1">
        <v>0</v>
      </c>
      <c r="C6509" s="16">
        <v>83.144000000000005</v>
      </c>
      <c r="D6509" s="16">
        <v>27.283000000000001</v>
      </c>
      <c r="E6509" s="94">
        <v>26.52</v>
      </c>
      <c r="F6509" s="94">
        <v>28.21</v>
      </c>
      <c r="G6509" s="16">
        <v>16.774000000000001</v>
      </c>
      <c r="H6509" s="16">
        <v>27.62</v>
      </c>
      <c r="I6509" s="16">
        <v>15.018000000000001</v>
      </c>
      <c r="J6509" s="16">
        <v>22.863</v>
      </c>
      <c r="K6509" s="78">
        <v>1043</v>
      </c>
      <c r="L6509" s="16">
        <v>28.321999999999999</v>
      </c>
      <c r="M6509" s="16">
        <v>17.015000000000001</v>
      </c>
    </row>
    <row r="6510" spans="1:13" x14ac:dyDescent="0.2">
      <c r="A6510" s="49">
        <f t="shared" si="103"/>
        <v>43868</v>
      </c>
      <c r="B6510" s="1">
        <v>0</v>
      </c>
      <c r="C6510" s="16">
        <v>84.775999999999996</v>
      </c>
      <c r="D6510" s="16">
        <v>26.84</v>
      </c>
      <c r="E6510" s="94">
        <v>23.51</v>
      </c>
      <c r="F6510" s="94">
        <v>29.06</v>
      </c>
      <c r="G6510" s="16">
        <v>9.7409999999999997</v>
      </c>
      <c r="H6510" s="16">
        <v>26.92</v>
      </c>
      <c r="I6510" s="16">
        <v>22.210999999999999</v>
      </c>
      <c r="J6510" s="16">
        <v>23.454999999999998</v>
      </c>
      <c r="K6510" s="78">
        <v>948</v>
      </c>
      <c r="L6510" s="16">
        <v>28.646999999999998</v>
      </c>
      <c r="M6510" s="16">
        <v>11.706</v>
      </c>
    </row>
    <row r="6511" spans="1:13" x14ac:dyDescent="0.2">
      <c r="A6511" s="49">
        <f t="shared" si="103"/>
        <v>43869</v>
      </c>
      <c r="B6511" s="1">
        <v>0</v>
      </c>
      <c r="C6511" s="16">
        <v>83.763000000000005</v>
      </c>
      <c r="D6511" s="16">
        <v>27.547000000000001</v>
      </c>
      <c r="E6511" s="94">
        <v>26.93</v>
      </c>
      <c r="F6511" s="94">
        <v>28.15</v>
      </c>
      <c r="G6511" s="16">
        <v>22.876000000000001</v>
      </c>
      <c r="H6511" s="16">
        <v>37.5</v>
      </c>
      <c r="I6511" s="16">
        <v>22.404</v>
      </c>
      <c r="J6511" s="16">
        <v>22.370999999999999</v>
      </c>
      <c r="K6511" s="78">
        <v>1085</v>
      </c>
      <c r="L6511" s="16">
        <v>28.481000000000002</v>
      </c>
      <c r="M6511" s="16">
        <v>24.236000000000001</v>
      </c>
    </row>
    <row r="6512" spans="1:13" x14ac:dyDescent="0.2">
      <c r="A6512" s="49">
        <f t="shared" si="103"/>
        <v>43870</v>
      </c>
      <c r="B6512" s="1">
        <v>0.50800000000000001</v>
      </c>
      <c r="C6512" s="16">
        <v>82.596999999999994</v>
      </c>
      <c r="D6512" s="16">
        <v>27.393000000000001</v>
      </c>
      <c r="E6512" s="94">
        <v>26.27</v>
      </c>
      <c r="F6512" s="94">
        <v>27.99</v>
      </c>
      <c r="G6512" s="16">
        <v>29.149000000000001</v>
      </c>
      <c r="H6512" s="16">
        <v>41.35</v>
      </c>
      <c r="I6512" s="16">
        <v>26.221</v>
      </c>
      <c r="J6512" s="16">
        <v>21.332999999999998</v>
      </c>
      <c r="K6512" s="78">
        <v>1113</v>
      </c>
      <c r="L6512" s="16">
        <v>28.370999999999999</v>
      </c>
      <c r="M6512" s="16">
        <v>28.164999999999999</v>
      </c>
    </row>
    <row r="6513" spans="1:13" x14ac:dyDescent="0.2">
      <c r="A6513" s="49">
        <f t="shared" si="103"/>
        <v>43871</v>
      </c>
      <c r="B6513" s="1">
        <v>0</v>
      </c>
      <c r="C6513" s="16">
        <v>84.366</v>
      </c>
      <c r="D6513" s="16">
        <v>27.47</v>
      </c>
      <c r="E6513" s="94">
        <v>26.82</v>
      </c>
      <c r="F6513" s="94">
        <v>28.16</v>
      </c>
      <c r="G6513" s="16">
        <v>27.010999999999999</v>
      </c>
      <c r="H6513" s="16">
        <v>38.909999999999997</v>
      </c>
      <c r="I6513" s="16">
        <v>32.866</v>
      </c>
      <c r="J6513" s="16">
        <v>19.582000000000001</v>
      </c>
      <c r="K6513" s="78">
        <v>1129</v>
      </c>
      <c r="L6513" s="16">
        <v>28.265999999999998</v>
      </c>
      <c r="M6513" s="16">
        <v>26.911000000000001</v>
      </c>
    </row>
    <row r="6514" spans="1:13" x14ac:dyDescent="0.2">
      <c r="A6514" s="49">
        <f t="shared" si="103"/>
        <v>43872</v>
      </c>
      <c r="B6514" s="1">
        <v>0</v>
      </c>
      <c r="C6514" s="16">
        <v>85.953000000000003</v>
      </c>
      <c r="D6514" s="16">
        <v>27.443000000000001</v>
      </c>
      <c r="E6514" s="94">
        <v>26.96</v>
      </c>
      <c r="F6514" s="94">
        <v>28.1</v>
      </c>
      <c r="G6514" s="16">
        <v>24.283999999999999</v>
      </c>
      <c r="H6514" s="16">
        <v>35.03</v>
      </c>
      <c r="I6514" s="16">
        <v>28.975999999999999</v>
      </c>
      <c r="J6514" s="16">
        <v>20.43</v>
      </c>
      <c r="K6514" s="78">
        <v>1063</v>
      </c>
      <c r="L6514" s="16">
        <v>28.297000000000001</v>
      </c>
      <c r="M6514" s="16">
        <v>25.021000000000001</v>
      </c>
    </row>
    <row r="6515" spans="1:13" x14ac:dyDescent="0.2">
      <c r="A6515" s="49">
        <f t="shared" si="103"/>
        <v>43873</v>
      </c>
      <c r="B6515" s="1">
        <v>0</v>
      </c>
      <c r="C6515" s="16">
        <v>86.09</v>
      </c>
      <c r="D6515" s="16">
        <v>27.373000000000001</v>
      </c>
      <c r="E6515" s="94">
        <v>26.75</v>
      </c>
      <c r="F6515" s="94">
        <v>27.96</v>
      </c>
      <c r="G6515" s="16">
        <v>25.22</v>
      </c>
      <c r="H6515" s="16">
        <v>37.82</v>
      </c>
      <c r="I6515" s="16">
        <v>31.39</v>
      </c>
      <c r="J6515" s="16">
        <v>21.907</v>
      </c>
      <c r="K6515" s="78">
        <v>965</v>
      </c>
      <c r="L6515" s="16">
        <v>28.309000000000001</v>
      </c>
      <c r="M6515" s="16">
        <v>24.745999999999999</v>
      </c>
    </row>
    <row r="6516" spans="1:13" x14ac:dyDescent="0.2">
      <c r="A6516" s="49">
        <f t="shared" si="103"/>
        <v>43874</v>
      </c>
      <c r="B6516" s="1">
        <v>0.254</v>
      </c>
      <c r="C6516" s="16">
        <v>86.608000000000004</v>
      </c>
      <c r="D6516" s="16">
        <v>27.356999999999999</v>
      </c>
      <c r="E6516" s="94">
        <v>25.82</v>
      </c>
      <c r="F6516" s="94">
        <v>27.97</v>
      </c>
      <c r="G6516" s="16">
        <v>25.504000000000001</v>
      </c>
      <c r="H6516" s="16">
        <v>41.49</v>
      </c>
      <c r="I6516" s="16">
        <v>28.169</v>
      </c>
      <c r="J6516" s="16">
        <v>22.640999999999998</v>
      </c>
      <c r="K6516" s="78">
        <v>922</v>
      </c>
      <c r="L6516" s="16">
        <v>28.385999999999999</v>
      </c>
      <c r="M6516" s="16">
        <v>24.626999999999999</v>
      </c>
    </row>
    <row r="6517" spans="1:13" x14ac:dyDescent="0.2">
      <c r="A6517" s="49">
        <f t="shared" si="103"/>
        <v>43875</v>
      </c>
      <c r="B6517" s="1">
        <v>0</v>
      </c>
      <c r="C6517" s="16">
        <v>86.24</v>
      </c>
      <c r="D6517" s="16">
        <v>27.468</v>
      </c>
      <c r="E6517" s="94">
        <v>26.61</v>
      </c>
      <c r="F6517" s="94">
        <v>28.1</v>
      </c>
      <c r="G6517" s="16">
        <v>27.273</v>
      </c>
      <c r="H6517" s="16">
        <v>40.4</v>
      </c>
      <c r="I6517" s="16">
        <v>26.526</v>
      </c>
      <c r="J6517" s="16">
        <v>22.19</v>
      </c>
      <c r="K6517" s="78">
        <v>1086</v>
      </c>
      <c r="L6517" s="16">
        <v>28.495999999999999</v>
      </c>
      <c r="M6517" s="16">
        <v>26.901</v>
      </c>
    </row>
    <row r="6518" spans="1:13" x14ac:dyDescent="0.2">
      <c r="A6518" s="49">
        <f t="shared" si="103"/>
        <v>43876</v>
      </c>
      <c r="B6518" s="1">
        <v>2.54</v>
      </c>
      <c r="C6518" s="16">
        <v>86.375</v>
      </c>
      <c r="D6518" s="16">
        <v>27.321999999999999</v>
      </c>
      <c r="E6518" s="94">
        <v>25.57</v>
      </c>
      <c r="F6518" s="94">
        <v>28.09</v>
      </c>
      <c r="G6518" s="16">
        <v>30.04</v>
      </c>
      <c r="H6518" s="16">
        <v>46.32</v>
      </c>
      <c r="I6518" s="16">
        <v>26.122</v>
      </c>
      <c r="J6518" s="16">
        <v>21.047999999999998</v>
      </c>
      <c r="K6518" s="78">
        <v>1196</v>
      </c>
      <c r="L6518" s="16">
        <v>28.513999999999999</v>
      </c>
      <c r="M6518" s="16">
        <v>29.41</v>
      </c>
    </row>
    <row r="6519" spans="1:13" x14ac:dyDescent="0.2">
      <c r="A6519" s="49">
        <f t="shared" si="103"/>
        <v>43877</v>
      </c>
      <c r="B6519" s="1">
        <v>0.254</v>
      </c>
      <c r="C6519" s="16">
        <v>84.944999999999993</v>
      </c>
      <c r="D6519" s="16">
        <v>27.358000000000001</v>
      </c>
      <c r="E6519" s="94">
        <v>25.96</v>
      </c>
      <c r="F6519" s="94">
        <v>27.95</v>
      </c>
      <c r="G6519" s="16">
        <v>33.438000000000002</v>
      </c>
      <c r="H6519" s="16">
        <v>49.43</v>
      </c>
      <c r="I6519" s="16">
        <v>30.373999999999999</v>
      </c>
      <c r="J6519" s="16">
        <v>20.914999999999999</v>
      </c>
      <c r="K6519" s="78">
        <v>1223</v>
      </c>
      <c r="L6519" s="16">
        <v>28.364999999999998</v>
      </c>
      <c r="M6519" s="16">
        <v>32.453000000000003</v>
      </c>
    </row>
    <row r="6520" spans="1:13" x14ac:dyDescent="0.2">
      <c r="A6520" s="49">
        <f t="shared" si="103"/>
        <v>43878</v>
      </c>
      <c r="B6520" s="1">
        <v>3.048</v>
      </c>
      <c r="C6520" s="16">
        <v>86.715999999999994</v>
      </c>
      <c r="D6520" s="16">
        <v>27.036999999999999</v>
      </c>
      <c r="E6520" s="94">
        <v>25.44</v>
      </c>
      <c r="F6520" s="94">
        <v>27.83</v>
      </c>
      <c r="G6520" s="16">
        <v>30.637</v>
      </c>
      <c r="H6520" s="16">
        <v>50.66</v>
      </c>
      <c r="I6520" s="16">
        <v>28.190999999999999</v>
      </c>
      <c r="J6520" s="16">
        <v>13.21</v>
      </c>
      <c r="K6520" s="78">
        <v>1289</v>
      </c>
      <c r="L6520" s="16">
        <v>28.02</v>
      </c>
      <c r="M6520" s="16">
        <v>29.687999999999999</v>
      </c>
    </row>
    <row r="6521" spans="1:13" x14ac:dyDescent="0.2">
      <c r="A6521" s="49">
        <f t="shared" si="103"/>
        <v>43879</v>
      </c>
      <c r="B6521" s="1">
        <v>0.50800000000000001</v>
      </c>
      <c r="C6521" s="16">
        <v>87.531999999999996</v>
      </c>
      <c r="D6521" s="16">
        <v>27.129000000000001</v>
      </c>
      <c r="E6521" s="94">
        <v>25.72</v>
      </c>
      <c r="F6521" s="94">
        <v>27.74</v>
      </c>
      <c r="G6521" s="16">
        <v>29.111999999999998</v>
      </c>
      <c r="H6521" s="16">
        <v>43.54</v>
      </c>
      <c r="I6521" s="16">
        <v>17.625</v>
      </c>
      <c r="J6521" s="16">
        <v>10.313000000000001</v>
      </c>
      <c r="K6521" s="78">
        <v>1320</v>
      </c>
      <c r="L6521" s="16">
        <v>27.832000000000001</v>
      </c>
      <c r="M6521" s="16">
        <v>27.641999999999999</v>
      </c>
    </row>
    <row r="6522" spans="1:13" x14ac:dyDescent="0.2">
      <c r="A6522" s="49">
        <f t="shared" si="103"/>
        <v>43880</v>
      </c>
      <c r="B6522" s="1">
        <v>0.254</v>
      </c>
      <c r="C6522" s="16">
        <v>89.207999999999998</v>
      </c>
      <c r="D6522" s="16">
        <v>27.276</v>
      </c>
      <c r="E6522" s="94">
        <v>26.66</v>
      </c>
      <c r="F6522" s="94">
        <v>27.96</v>
      </c>
      <c r="G6522" s="16">
        <v>27.103000000000002</v>
      </c>
      <c r="H6522" s="16">
        <v>42.48</v>
      </c>
      <c r="I6522" s="16">
        <v>18.155000000000001</v>
      </c>
      <c r="J6522" s="16">
        <v>13.573</v>
      </c>
      <c r="K6522" s="78">
        <v>1244</v>
      </c>
      <c r="L6522" s="16">
        <v>27.789000000000001</v>
      </c>
      <c r="M6522" s="16">
        <v>27.327000000000002</v>
      </c>
    </row>
    <row r="6523" spans="1:13" x14ac:dyDescent="0.2">
      <c r="A6523" s="49">
        <f t="shared" si="103"/>
        <v>43881</v>
      </c>
      <c r="B6523" s="1">
        <v>3.81</v>
      </c>
      <c r="C6523" s="16">
        <v>87.058000000000007</v>
      </c>
      <c r="D6523" s="16">
        <v>27.303000000000001</v>
      </c>
      <c r="E6523" s="94">
        <v>25.69</v>
      </c>
      <c r="F6523" s="94">
        <v>27.9</v>
      </c>
      <c r="G6523" s="16">
        <v>30.422999999999998</v>
      </c>
      <c r="H6523" s="16">
        <v>50.63</v>
      </c>
      <c r="I6523" s="16">
        <v>19.265000000000001</v>
      </c>
      <c r="J6523" s="16">
        <v>19.390999999999998</v>
      </c>
      <c r="K6523" s="78">
        <v>1346</v>
      </c>
      <c r="L6523" s="16">
        <v>27.8</v>
      </c>
      <c r="M6523" s="16">
        <v>28.663</v>
      </c>
    </row>
    <row r="6524" spans="1:13" x14ac:dyDescent="0.2">
      <c r="A6524" s="49">
        <f t="shared" si="103"/>
        <v>43882</v>
      </c>
      <c r="B6524" s="1">
        <v>6.0960000000000001</v>
      </c>
      <c r="C6524" s="16">
        <v>86.988</v>
      </c>
      <c r="D6524" s="16">
        <v>27.088000000000001</v>
      </c>
      <c r="E6524" s="94">
        <v>24.72</v>
      </c>
      <c r="F6524" s="94">
        <v>27.86</v>
      </c>
      <c r="G6524" s="16">
        <v>30.434000000000001</v>
      </c>
      <c r="H6524" s="16">
        <v>46.75</v>
      </c>
      <c r="I6524" s="16">
        <v>20.704999999999998</v>
      </c>
      <c r="J6524" s="16">
        <v>21.132999999999999</v>
      </c>
      <c r="K6524" s="78">
        <v>1173</v>
      </c>
      <c r="L6524" s="16">
        <v>27.945</v>
      </c>
      <c r="M6524" s="16">
        <v>29.891999999999999</v>
      </c>
    </row>
    <row r="6525" spans="1:13" x14ac:dyDescent="0.2">
      <c r="A6525" s="49">
        <f t="shared" si="103"/>
        <v>43883</v>
      </c>
      <c r="B6525" s="1">
        <v>0</v>
      </c>
      <c r="C6525" s="16">
        <v>83.158000000000001</v>
      </c>
      <c r="D6525" s="16">
        <v>27.117000000000001</v>
      </c>
      <c r="E6525" s="94">
        <v>26.33</v>
      </c>
      <c r="F6525" s="94">
        <v>28.1</v>
      </c>
      <c r="G6525" s="16">
        <v>26.620999999999999</v>
      </c>
      <c r="H6525" s="16">
        <v>36.83</v>
      </c>
      <c r="I6525" s="16">
        <v>9.8940000000000001</v>
      </c>
      <c r="J6525" s="16">
        <v>23.152999999999999</v>
      </c>
      <c r="K6525" s="78">
        <v>1237</v>
      </c>
      <c r="L6525" s="16">
        <v>27.917999999999999</v>
      </c>
      <c r="M6525" s="16">
        <v>25.43</v>
      </c>
    </row>
    <row r="6526" spans="1:13" x14ac:dyDescent="0.2">
      <c r="A6526" s="49">
        <f t="shared" si="103"/>
        <v>43884</v>
      </c>
      <c r="B6526" s="1">
        <v>0</v>
      </c>
      <c r="C6526" s="16">
        <v>79.641000000000005</v>
      </c>
      <c r="D6526" s="16">
        <v>26.896999999999998</v>
      </c>
      <c r="E6526" s="94">
        <v>26.27</v>
      </c>
      <c r="F6526" s="94">
        <v>27.61</v>
      </c>
      <c r="G6526" s="16">
        <v>24.937000000000001</v>
      </c>
      <c r="H6526" s="16">
        <v>36.83</v>
      </c>
      <c r="I6526" s="16">
        <v>17.027000000000001</v>
      </c>
      <c r="J6526" s="16">
        <v>24.620999999999999</v>
      </c>
      <c r="K6526" s="78">
        <v>1270</v>
      </c>
      <c r="L6526" s="16">
        <v>27.928999999999998</v>
      </c>
      <c r="M6526" s="16">
        <v>24.175999999999998</v>
      </c>
    </row>
    <row r="6527" spans="1:13" x14ac:dyDescent="0.2">
      <c r="A6527" s="49">
        <f t="shared" si="103"/>
        <v>43885</v>
      </c>
      <c r="B6527" s="1">
        <v>0</v>
      </c>
      <c r="C6527" s="16">
        <v>79.218000000000004</v>
      </c>
      <c r="D6527" s="16">
        <v>26.734999999999999</v>
      </c>
      <c r="E6527" s="94">
        <v>25.18</v>
      </c>
      <c r="F6527" s="94">
        <v>27.59</v>
      </c>
      <c r="G6527" s="16">
        <v>19.273</v>
      </c>
      <c r="H6527" s="16">
        <v>30.83</v>
      </c>
      <c r="I6527" s="16">
        <v>24.4</v>
      </c>
      <c r="J6527" s="16">
        <v>25.690999999999999</v>
      </c>
      <c r="K6527" s="78">
        <v>1131</v>
      </c>
      <c r="L6527" s="16">
        <v>28.068999999999999</v>
      </c>
      <c r="M6527" s="16">
        <v>19.497</v>
      </c>
    </row>
    <row r="6528" spans="1:13" x14ac:dyDescent="0.2">
      <c r="A6528" s="49">
        <f t="shared" si="103"/>
        <v>43886</v>
      </c>
      <c r="B6528" s="1">
        <v>0</v>
      </c>
      <c r="C6528" s="16">
        <v>85.528999999999996</v>
      </c>
      <c r="D6528" s="16">
        <v>25.611000000000001</v>
      </c>
      <c r="E6528" s="94">
        <v>21.79</v>
      </c>
      <c r="F6528" s="94">
        <v>28.25</v>
      </c>
      <c r="G6528" s="16">
        <v>11.718</v>
      </c>
      <c r="H6528" s="16">
        <v>28.82</v>
      </c>
      <c r="I6528" s="16">
        <v>66.594999999999999</v>
      </c>
      <c r="J6528" s="16">
        <v>25.683</v>
      </c>
      <c r="K6528" s="78">
        <v>1029</v>
      </c>
      <c r="L6528" s="16">
        <v>28.315000000000001</v>
      </c>
      <c r="M6528" s="16">
        <v>11.23</v>
      </c>
    </row>
    <row r="6529" spans="1:13" x14ac:dyDescent="0.2">
      <c r="A6529" s="49">
        <f t="shared" si="103"/>
        <v>43887</v>
      </c>
      <c r="B6529" s="1">
        <v>0</v>
      </c>
      <c r="C6529" s="16">
        <v>89.215999999999994</v>
      </c>
      <c r="D6529" s="16">
        <v>26.260999999999999</v>
      </c>
      <c r="E6529" s="94">
        <v>22.55</v>
      </c>
      <c r="F6529" s="94">
        <v>28.62</v>
      </c>
      <c r="G6529" s="16">
        <v>11.670999999999999</v>
      </c>
      <c r="H6529" s="16">
        <v>28.93</v>
      </c>
      <c r="I6529" s="16">
        <v>41.569000000000003</v>
      </c>
      <c r="J6529" s="16">
        <v>25.655999999999999</v>
      </c>
      <c r="K6529" s="78">
        <v>1037</v>
      </c>
      <c r="L6529" s="16">
        <v>28.776</v>
      </c>
      <c r="M6529" s="16">
        <v>10.76</v>
      </c>
    </row>
    <row r="6530" spans="1:13" x14ac:dyDescent="0.2">
      <c r="A6530" s="49">
        <f t="shared" si="103"/>
        <v>43888</v>
      </c>
      <c r="B6530" s="1">
        <v>0</v>
      </c>
      <c r="C6530" s="16">
        <v>88.498999999999995</v>
      </c>
      <c r="D6530" s="16">
        <v>26.593</v>
      </c>
      <c r="E6530" s="94">
        <v>23.5</v>
      </c>
      <c r="F6530" s="94">
        <v>28.22</v>
      </c>
      <c r="G6530" s="16">
        <v>16.425000000000001</v>
      </c>
      <c r="H6530" s="16">
        <v>34.4</v>
      </c>
      <c r="I6530" s="16">
        <v>59.597000000000001</v>
      </c>
      <c r="J6530" s="16">
        <v>25.803999999999998</v>
      </c>
      <c r="K6530" s="78">
        <v>1013</v>
      </c>
      <c r="L6530" s="16">
        <v>29.248000000000001</v>
      </c>
      <c r="M6530" s="16">
        <v>16.292000000000002</v>
      </c>
    </row>
    <row r="6531" spans="1:13" x14ac:dyDescent="0.2">
      <c r="A6531" s="49">
        <f t="shared" si="103"/>
        <v>43889</v>
      </c>
      <c r="B6531" s="1">
        <v>5.8419999999999996</v>
      </c>
      <c r="C6531" s="16">
        <v>84.525000000000006</v>
      </c>
      <c r="D6531" s="16">
        <v>27.372</v>
      </c>
      <c r="E6531" s="94">
        <v>25.33</v>
      </c>
      <c r="F6531" s="94">
        <v>28.27</v>
      </c>
      <c r="G6531" s="16">
        <v>25.303999999999998</v>
      </c>
      <c r="H6531" s="16">
        <v>42.44</v>
      </c>
      <c r="I6531" s="16">
        <v>8.5830000000000002</v>
      </c>
      <c r="J6531" s="16">
        <v>21.648</v>
      </c>
      <c r="K6531" s="78">
        <v>1317</v>
      </c>
      <c r="L6531" s="16">
        <v>28.867999999999999</v>
      </c>
      <c r="M6531" s="16">
        <v>26.523</v>
      </c>
    </row>
    <row r="6532" spans="1:13" x14ac:dyDescent="0.2">
      <c r="A6532" s="49">
        <f t="shared" si="103"/>
        <v>43890</v>
      </c>
      <c r="B6532" s="1">
        <v>0</v>
      </c>
      <c r="C6532" s="16">
        <v>82.363</v>
      </c>
      <c r="D6532" s="16">
        <v>27.51</v>
      </c>
      <c r="E6532" s="94">
        <v>26.89</v>
      </c>
      <c r="F6532" s="94">
        <v>28.13</v>
      </c>
      <c r="G6532" s="16">
        <v>31.512</v>
      </c>
      <c r="H6532" s="16">
        <v>45.72</v>
      </c>
      <c r="I6532" s="16">
        <v>26.728999999999999</v>
      </c>
      <c r="J6532" s="16">
        <v>24.738</v>
      </c>
      <c r="K6532" s="78">
        <v>1227</v>
      </c>
      <c r="L6532" s="16">
        <v>28.619</v>
      </c>
      <c r="M6532" s="16">
        <v>30.533999999999999</v>
      </c>
    </row>
    <row r="6533" spans="1:13" x14ac:dyDescent="0.2">
      <c r="A6533" s="49">
        <f t="shared" si="103"/>
        <v>43891</v>
      </c>
      <c r="B6533" s="1">
        <v>0</v>
      </c>
      <c r="C6533" s="16">
        <v>79.212000000000003</v>
      </c>
      <c r="D6533" s="16">
        <v>27.273</v>
      </c>
      <c r="E6533" s="94">
        <v>26.32</v>
      </c>
      <c r="F6533" s="94">
        <v>28.03</v>
      </c>
      <c r="G6533" s="16">
        <v>25.024000000000001</v>
      </c>
      <c r="H6533" s="16">
        <v>38.67</v>
      </c>
      <c r="I6533" s="16">
        <v>17.375</v>
      </c>
      <c r="J6533" s="16">
        <v>26.234000000000002</v>
      </c>
      <c r="K6533" s="78">
        <v>1064</v>
      </c>
      <c r="L6533" s="16">
        <v>28.754000000000001</v>
      </c>
      <c r="M6533" s="16">
        <v>24.698</v>
      </c>
    </row>
    <row r="6534" spans="1:13" x14ac:dyDescent="0.2">
      <c r="A6534" s="49">
        <f t="shared" si="103"/>
        <v>43892</v>
      </c>
      <c r="B6534" s="1">
        <v>4.3179999999999996</v>
      </c>
      <c r="C6534" s="16">
        <v>82.82</v>
      </c>
      <c r="D6534" s="16">
        <v>27.236999999999998</v>
      </c>
      <c r="E6534" s="94">
        <v>24.79</v>
      </c>
      <c r="F6534" s="94">
        <v>27.93</v>
      </c>
      <c r="G6534" s="16">
        <v>26.436</v>
      </c>
      <c r="H6534" s="16">
        <v>38.700000000000003</v>
      </c>
      <c r="I6534" s="16">
        <v>24.882999999999999</v>
      </c>
      <c r="J6534" s="16">
        <v>24.834</v>
      </c>
      <c r="K6534" s="78">
        <v>1139</v>
      </c>
      <c r="L6534" s="16">
        <v>28.494</v>
      </c>
      <c r="M6534" s="16">
        <v>26.908000000000001</v>
      </c>
    </row>
    <row r="6535" spans="1:13" x14ac:dyDescent="0.2">
      <c r="A6535" s="49">
        <f t="shared" si="103"/>
        <v>43893</v>
      </c>
      <c r="B6535" s="1">
        <v>0</v>
      </c>
      <c r="C6535" s="16">
        <v>83.376000000000005</v>
      </c>
      <c r="D6535" s="16">
        <v>27.425000000000001</v>
      </c>
      <c r="E6535" s="16">
        <v>26.8</v>
      </c>
      <c r="F6535" s="16">
        <v>28.2</v>
      </c>
      <c r="G6535" s="16">
        <v>23.969000000000001</v>
      </c>
      <c r="H6535" s="16">
        <v>37.29</v>
      </c>
      <c r="I6535" s="16">
        <v>20.495999999999999</v>
      </c>
      <c r="J6535" s="16">
        <v>22.780999999999999</v>
      </c>
      <c r="K6535" s="78">
        <v>1192</v>
      </c>
      <c r="L6535" s="16">
        <v>28.552</v>
      </c>
      <c r="M6535" s="16">
        <v>23.788</v>
      </c>
    </row>
    <row r="6536" spans="1:13" x14ac:dyDescent="0.2">
      <c r="A6536" s="49">
        <f t="shared" si="103"/>
        <v>43894</v>
      </c>
      <c r="B6536" s="1">
        <v>0</v>
      </c>
      <c r="C6536" s="16">
        <v>83.256</v>
      </c>
      <c r="D6536" s="16">
        <v>27.454999999999998</v>
      </c>
      <c r="E6536" s="16">
        <v>26.84</v>
      </c>
      <c r="F6536" s="16">
        <v>28.15</v>
      </c>
      <c r="G6536" s="16">
        <v>22.221</v>
      </c>
      <c r="H6536" s="16">
        <v>33.659999999999997</v>
      </c>
      <c r="I6536" s="16">
        <v>21.754000000000001</v>
      </c>
      <c r="J6536" s="16">
        <v>25.466999999999999</v>
      </c>
      <c r="K6536" s="78">
        <v>1053</v>
      </c>
      <c r="L6536" s="16">
        <v>28.582999999999998</v>
      </c>
      <c r="M6536" s="16">
        <v>22.538</v>
      </c>
    </row>
    <row r="6537" spans="1:13" x14ac:dyDescent="0.2">
      <c r="A6537" s="49">
        <f t="shared" si="103"/>
        <v>43895</v>
      </c>
      <c r="B6537" s="1">
        <v>0</v>
      </c>
      <c r="C6537" s="16">
        <v>84.183000000000007</v>
      </c>
      <c r="D6537" s="16">
        <v>27.495000000000001</v>
      </c>
      <c r="E6537" s="16">
        <v>26.74</v>
      </c>
      <c r="F6537" s="16">
        <v>28.57</v>
      </c>
      <c r="G6537" s="16">
        <v>21.844999999999999</v>
      </c>
      <c r="H6537" s="16">
        <v>32.6</v>
      </c>
      <c r="I6537" s="16">
        <v>6.835</v>
      </c>
      <c r="J6537" s="16">
        <v>20.713999999999999</v>
      </c>
      <c r="K6537" s="78">
        <v>1251</v>
      </c>
      <c r="L6537" s="16">
        <v>28.486000000000001</v>
      </c>
      <c r="M6537" s="16">
        <v>22.036999999999999</v>
      </c>
    </row>
    <row r="6538" spans="1:13" x14ac:dyDescent="0.2">
      <c r="A6538" s="49">
        <f t="shared" ref="A6538:A6601" si="104">A6537+1</f>
        <v>43896</v>
      </c>
      <c r="B6538" s="1">
        <v>0</v>
      </c>
      <c r="C6538" s="16">
        <v>84.3</v>
      </c>
      <c r="D6538" s="16">
        <v>27.484999999999999</v>
      </c>
      <c r="E6538" s="16">
        <v>26.97</v>
      </c>
      <c r="F6538" s="16">
        <v>28.2</v>
      </c>
      <c r="G6538" s="16">
        <v>26.326000000000001</v>
      </c>
      <c r="H6538" s="16">
        <v>38</v>
      </c>
      <c r="I6538" s="16">
        <v>21.216000000000001</v>
      </c>
      <c r="J6538" s="16">
        <v>24.433</v>
      </c>
      <c r="K6538" s="78">
        <v>1297</v>
      </c>
      <c r="L6538" s="16">
        <v>28.491</v>
      </c>
      <c r="M6538" s="16">
        <v>25.983000000000001</v>
      </c>
    </row>
    <row r="6539" spans="1:13" x14ac:dyDescent="0.2">
      <c r="A6539" s="49">
        <f t="shared" si="104"/>
        <v>43897</v>
      </c>
      <c r="B6539" s="1">
        <v>0</v>
      </c>
      <c r="C6539" s="16">
        <v>83.411000000000001</v>
      </c>
      <c r="D6539" s="16">
        <v>27.382999999999999</v>
      </c>
      <c r="E6539" s="16">
        <v>25.77</v>
      </c>
      <c r="F6539" s="16">
        <v>28.19</v>
      </c>
      <c r="G6539" s="16">
        <v>26.82</v>
      </c>
      <c r="H6539" s="16">
        <v>41.91</v>
      </c>
      <c r="I6539" s="16">
        <v>18.789000000000001</v>
      </c>
      <c r="J6539" s="16">
        <v>23.422000000000001</v>
      </c>
      <c r="K6539" s="78">
        <v>1170</v>
      </c>
      <c r="L6539" s="16">
        <v>28.294</v>
      </c>
      <c r="M6539" s="16">
        <v>27.405999999999999</v>
      </c>
    </row>
    <row r="6540" spans="1:13" x14ac:dyDescent="0.2">
      <c r="A6540" s="49">
        <f t="shared" si="104"/>
        <v>43898</v>
      </c>
      <c r="B6540" s="1">
        <v>4.3179999999999996</v>
      </c>
      <c r="C6540" s="16">
        <v>81.918000000000006</v>
      </c>
      <c r="D6540" s="16">
        <v>27.175999999999998</v>
      </c>
      <c r="E6540" s="16">
        <v>24.77</v>
      </c>
      <c r="F6540" s="16">
        <v>27.93</v>
      </c>
      <c r="G6540" s="16">
        <v>30.166</v>
      </c>
      <c r="H6540" s="16">
        <v>50.03</v>
      </c>
      <c r="I6540" s="16">
        <v>37.411000000000001</v>
      </c>
      <c r="J6540" s="16">
        <v>22.478000000000002</v>
      </c>
      <c r="K6540" s="78">
        <v>1314</v>
      </c>
      <c r="L6540" s="16">
        <v>28.081</v>
      </c>
      <c r="M6540" s="16">
        <v>29.013999999999999</v>
      </c>
    </row>
    <row r="6541" spans="1:13" x14ac:dyDescent="0.2">
      <c r="A6541" s="49">
        <f t="shared" si="104"/>
        <v>43899</v>
      </c>
      <c r="B6541" s="1">
        <v>0</v>
      </c>
      <c r="C6541" s="16">
        <v>82.009</v>
      </c>
      <c r="D6541" s="16">
        <v>27.507999999999999</v>
      </c>
      <c r="E6541" s="16">
        <v>26.93</v>
      </c>
      <c r="F6541" s="16">
        <v>28.18</v>
      </c>
      <c r="G6541" s="16">
        <v>31.495000000000001</v>
      </c>
      <c r="H6541" s="16">
        <v>49.74</v>
      </c>
      <c r="I6541" s="16">
        <v>34.732999999999997</v>
      </c>
      <c r="J6541" s="16">
        <v>25.741</v>
      </c>
      <c r="K6541" s="78">
        <v>1075</v>
      </c>
      <c r="L6541" s="16">
        <v>28.073</v>
      </c>
      <c r="M6541" s="16">
        <v>29.917000000000002</v>
      </c>
    </row>
    <row r="6542" spans="1:13" x14ac:dyDescent="0.2">
      <c r="A6542" s="49">
        <f t="shared" si="104"/>
        <v>43900</v>
      </c>
      <c r="B6542" s="1">
        <v>0</v>
      </c>
      <c r="C6542" s="16">
        <v>82.671999999999997</v>
      </c>
      <c r="D6542" s="16">
        <v>27.431999999999999</v>
      </c>
      <c r="E6542" s="16">
        <v>26.4</v>
      </c>
      <c r="F6542" s="16">
        <v>28.13</v>
      </c>
      <c r="G6542" s="16">
        <v>24.986000000000001</v>
      </c>
      <c r="H6542" s="16">
        <v>39.479999999999997</v>
      </c>
      <c r="I6542" s="16">
        <v>24.361999999999998</v>
      </c>
      <c r="J6542" s="16">
        <v>25.178999999999998</v>
      </c>
      <c r="K6542" s="78">
        <v>1190</v>
      </c>
      <c r="L6542" s="16">
        <v>28.135999999999999</v>
      </c>
      <c r="M6542" s="16">
        <v>24.361000000000001</v>
      </c>
    </row>
    <row r="6543" spans="1:13" x14ac:dyDescent="0.2">
      <c r="A6543" s="49">
        <f t="shared" si="104"/>
        <v>43901</v>
      </c>
      <c r="B6543" s="1">
        <v>0</v>
      </c>
      <c r="C6543" s="16">
        <v>81.730999999999995</v>
      </c>
      <c r="D6543" s="16">
        <v>27.34</v>
      </c>
      <c r="E6543" s="16">
        <v>26.58</v>
      </c>
      <c r="F6543" s="16">
        <v>28.11</v>
      </c>
      <c r="G6543" s="16">
        <v>24.975000000000001</v>
      </c>
      <c r="H6543" s="16">
        <v>33.76</v>
      </c>
      <c r="I6543" s="16">
        <v>23.459</v>
      </c>
      <c r="J6543" s="16">
        <v>25.169</v>
      </c>
      <c r="K6543" s="78">
        <v>1042</v>
      </c>
      <c r="L6543" s="16">
        <v>28.215</v>
      </c>
      <c r="M6543" s="16">
        <v>24.113</v>
      </c>
    </row>
    <row r="6544" spans="1:13" x14ac:dyDescent="0.2">
      <c r="A6544" s="49">
        <f t="shared" si="104"/>
        <v>43902</v>
      </c>
      <c r="B6544" s="1">
        <v>0</v>
      </c>
      <c r="C6544" s="16">
        <v>79.331000000000003</v>
      </c>
      <c r="D6544" s="16">
        <v>27.192</v>
      </c>
      <c r="E6544" s="16">
        <v>25.5</v>
      </c>
      <c r="F6544" s="16">
        <v>28.1</v>
      </c>
      <c r="G6544" s="16">
        <v>23.771000000000001</v>
      </c>
      <c r="H6544" s="16">
        <v>39.369999999999997</v>
      </c>
      <c r="I6544" s="16">
        <v>22.01</v>
      </c>
      <c r="J6544" s="16">
        <v>25.231000000000002</v>
      </c>
      <c r="K6544" s="78">
        <v>1172</v>
      </c>
      <c r="L6544" s="16">
        <v>28.335999999999999</v>
      </c>
      <c r="M6544" s="16">
        <v>22.399000000000001</v>
      </c>
    </row>
    <row r="6545" spans="1:13" x14ac:dyDescent="0.2">
      <c r="A6545" s="49">
        <f t="shared" si="104"/>
        <v>43903</v>
      </c>
      <c r="B6545" s="1">
        <v>0</v>
      </c>
      <c r="C6545" s="16">
        <v>79.381</v>
      </c>
      <c r="D6545" s="16">
        <v>27.245999999999999</v>
      </c>
      <c r="E6545" s="16">
        <v>26.55</v>
      </c>
      <c r="F6545" s="16">
        <v>28.06</v>
      </c>
      <c r="G6545" s="16">
        <v>21.213999999999999</v>
      </c>
      <c r="H6545" s="16">
        <v>32.6</v>
      </c>
      <c r="I6545" s="16">
        <v>26.032</v>
      </c>
      <c r="J6545" s="16">
        <v>26.791</v>
      </c>
      <c r="K6545" s="78">
        <v>1058</v>
      </c>
      <c r="L6545" s="16">
        <v>28.603999999999999</v>
      </c>
      <c r="M6545" s="16">
        <v>20.414000000000001</v>
      </c>
    </row>
    <row r="6546" spans="1:13" x14ac:dyDescent="0.2">
      <c r="A6546" s="49">
        <f t="shared" si="104"/>
        <v>43904</v>
      </c>
      <c r="B6546" s="1">
        <v>0</v>
      </c>
      <c r="C6546" s="16">
        <v>81.325000000000003</v>
      </c>
      <c r="D6546" s="16">
        <v>27.456</v>
      </c>
      <c r="E6546" s="16">
        <v>25.84</v>
      </c>
      <c r="F6546" s="16">
        <v>28.38</v>
      </c>
      <c r="G6546" s="16">
        <v>23.853000000000002</v>
      </c>
      <c r="H6546" s="16">
        <v>40.15</v>
      </c>
      <c r="I6546" s="16">
        <v>32.860999999999997</v>
      </c>
      <c r="J6546" s="16">
        <v>25.791</v>
      </c>
      <c r="K6546" s="78">
        <v>1179</v>
      </c>
      <c r="L6546" s="16">
        <v>28.859000000000002</v>
      </c>
      <c r="M6546" s="16">
        <v>22.832000000000001</v>
      </c>
    </row>
    <row r="6547" spans="1:13" x14ac:dyDescent="0.2">
      <c r="A6547" s="49">
        <f t="shared" si="104"/>
        <v>43905</v>
      </c>
      <c r="B6547" s="1">
        <v>0.76200000000000001</v>
      </c>
      <c r="C6547" s="16">
        <v>82.188000000000002</v>
      </c>
      <c r="D6547" s="16">
        <v>27.413</v>
      </c>
      <c r="E6547" s="16">
        <v>25.99</v>
      </c>
      <c r="F6547" s="16">
        <v>28.21</v>
      </c>
      <c r="G6547" s="16">
        <v>26.84</v>
      </c>
      <c r="H6547" s="16">
        <v>39.549999999999997</v>
      </c>
      <c r="I6547" s="16">
        <v>30.837</v>
      </c>
      <c r="J6547" s="16">
        <v>24.553000000000001</v>
      </c>
      <c r="K6547" s="78">
        <v>1263</v>
      </c>
      <c r="L6547" s="16">
        <v>29.015999999999998</v>
      </c>
      <c r="M6547" s="16">
        <v>25.547999999999998</v>
      </c>
    </row>
    <row r="6548" spans="1:13" x14ac:dyDescent="0.2">
      <c r="A6548" s="49">
        <f t="shared" si="104"/>
        <v>43906</v>
      </c>
      <c r="B6548" s="1">
        <v>1.016</v>
      </c>
      <c r="C6548" s="16">
        <v>79.703999999999994</v>
      </c>
      <c r="D6548" s="16">
        <v>27.456</v>
      </c>
      <c r="E6548" s="16">
        <v>25.34</v>
      </c>
      <c r="F6548" s="16">
        <v>28.26</v>
      </c>
      <c r="G6548" s="16">
        <v>26.222000000000001</v>
      </c>
      <c r="H6548" s="16">
        <v>45.86</v>
      </c>
      <c r="I6548" s="16">
        <v>25.038</v>
      </c>
      <c r="J6548" s="16">
        <v>25.629000000000001</v>
      </c>
      <c r="K6548" s="78">
        <v>1077</v>
      </c>
      <c r="L6548" s="16">
        <v>28.809000000000001</v>
      </c>
      <c r="M6548" s="16">
        <v>25.556999999999999</v>
      </c>
    </row>
    <row r="6549" spans="1:13" x14ac:dyDescent="0.2">
      <c r="A6549" s="49">
        <f t="shared" si="104"/>
        <v>43907</v>
      </c>
      <c r="B6549" s="1">
        <v>0.50800000000000001</v>
      </c>
      <c r="C6549" s="16">
        <v>80.3</v>
      </c>
      <c r="D6549" s="16">
        <v>27.058</v>
      </c>
      <c r="E6549" s="16">
        <v>25.07</v>
      </c>
      <c r="F6549" s="16">
        <v>28.1</v>
      </c>
      <c r="G6549" s="16">
        <v>24.215</v>
      </c>
      <c r="H6549" s="16">
        <v>43.68</v>
      </c>
      <c r="I6549" s="16">
        <v>32.735999999999997</v>
      </c>
      <c r="J6549" s="16">
        <v>20.222000000000001</v>
      </c>
      <c r="K6549" s="78">
        <v>1300</v>
      </c>
      <c r="L6549" s="16">
        <v>28.606000000000002</v>
      </c>
      <c r="M6549" s="16">
        <v>23.279</v>
      </c>
    </row>
    <row r="6550" spans="1:13" x14ac:dyDescent="0.2">
      <c r="A6550" s="49">
        <f t="shared" si="104"/>
        <v>43908</v>
      </c>
      <c r="B6550" s="1">
        <v>0.254</v>
      </c>
      <c r="C6550" s="16">
        <v>82.606999999999999</v>
      </c>
      <c r="D6550" s="16">
        <v>27.32</v>
      </c>
      <c r="E6550" s="16">
        <v>25.95</v>
      </c>
      <c r="F6550" s="16">
        <v>28.09</v>
      </c>
      <c r="G6550" s="16">
        <v>29.420999999999999</v>
      </c>
      <c r="H6550" s="16">
        <v>43.32</v>
      </c>
      <c r="I6550" s="16">
        <v>35.35</v>
      </c>
      <c r="J6550" s="16">
        <v>25.9</v>
      </c>
      <c r="K6550" s="78">
        <v>1101</v>
      </c>
      <c r="L6550" s="16">
        <v>28.494</v>
      </c>
      <c r="M6550" s="16">
        <v>28.606999999999999</v>
      </c>
    </row>
    <row r="6551" spans="1:13" x14ac:dyDescent="0.2">
      <c r="A6551" s="49">
        <f t="shared" si="104"/>
        <v>43909</v>
      </c>
      <c r="B6551" s="1">
        <v>0</v>
      </c>
      <c r="C6551" s="16">
        <v>83.3</v>
      </c>
      <c r="D6551" s="16">
        <v>27.49</v>
      </c>
      <c r="E6551" s="16">
        <v>26.75</v>
      </c>
      <c r="F6551" s="16">
        <v>28.2</v>
      </c>
      <c r="G6551" s="16">
        <v>28.023</v>
      </c>
      <c r="H6551" s="16">
        <v>41</v>
      </c>
      <c r="I6551" s="16">
        <v>35.036999999999999</v>
      </c>
      <c r="J6551" s="16">
        <v>26.271000000000001</v>
      </c>
      <c r="K6551" s="78">
        <v>1033</v>
      </c>
      <c r="L6551" s="16">
        <v>28.550999999999998</v>
      </c>
      <c r="M6551" s="16">
        <v>27.44</v>
      </c>
    </row>
    <row r="6552" spans="1:13" x14ac:dyDescent="0.2">
      <c r="A6552" s="49">
        <f t="shared" si="104"/>
        <v>43910</v>
      </c>
      <c r="B6552" s="1">
        <v>0</v>
      </c>
      <c r="C6552" s="16">
        <v>81.825000000000003</v>
      </c>
      <c r="D6552" s="16">
        <v>27.454999999999998</v>
      </c>
      <c r="E6552" s="16">
        <v>26.89</v>
      </c>
      <c r="F6552" s="16">
        <v>28.31</v>
      </c>
      <c r="G6552" s="16">
        <v>24.292999999999999</v>
      </c>
      <c r="H6552" s="16">
        <v>34.4</v>
      </c>
      <c r="I6552" s="16">
        <v>26.446000000000002</v>
      </c>
      <c r="J6552" s="16">
        <v>25.533000000000001</v>
      </c>
      <c r="K6552" s="78">
        <v>1153</v>
      </c>
      <c r="L6552" s="16">
        <v>28.497</v>
      </c>
      <c r="M6552" s="16">
        <v>24.329000000000001</v>
      </c>
    </row>
    <row r="6553" spans="1:13" x14ac:dyDescent="0.2">
      <c r="A6553" s="49">
        <f t="shared" si="104"/>
        <v>43911</v>
      </c>
      <c r="B6553" s="1">
        <v>1.016</v>
      </c>
      <c r="C6553" s="16">
        <v>81.64</v>
      </c>
      <c r="D6553" s="16">
        <v>27.256</v>
      </c>
      <c r="E6553" s="16">
        <v>24.93</v>
      </c>
      <c r="F6553" s="16">
        <v>28.11</v>
      </c>
      <c r="G6553" s="16">
        <v>26.638000000000002</v>
      </c>
      <c r="H6553" s="16">
        <v>42.05</v>
      </c>
      <c r="I6553" s="16">
        <v>32.015000000000001</v>
      </c>
      <c r="J6553" s="16">
        <v>22.934000000000001</v>
      </c>
      <c r="K6553" s="78">
        <v>1415</v>
      </c>
      <c r="L6553" s="16">
        <v>28.288</v>
      </c>
      <c r="M6553" s="16">
        <v>25.922999999999998</v>
      </c>
    </row>
    <row r="6554" spans="1:13" x14ac:dyDescent="0.2">
      <c r="A6554" s="49">
        <f t="shared" si="104"/>
        <v>43912</v>
      </c>
      <c r="B6554" s="1">
        <v>0</v>
      </c>
      <c r="C6554" s="16">
        <v>82.388000000000005</v>
      </c>
      <c r="D6554" s="16">
        <v>27.440999999999999</v>
      </c>
      <c r="E6554" s="16">
        <v>26.8</v>
      </c>
      <c r="F6554" s="16">
        <v>28.01</v>
      </c>
      <c r="G6554" s="16">
        <v>31.850999999999999</v>
      </c>
      <c r="H6554" s="16">
        <v>41</v>
      </c>
      <c r="I6554" s="16">
        <v>40.656999999999996</v>
      </c>
      <c r="J6554" s="16">
        <v>26.707000000000001</v>
      </c>
      <c r="K6554" s="78">
        <v>1037</v>
      </c>
      <c r="L6554" s="16">
        <v>28.161999999999999</v>
      </c>
      <c r="M6554" s="16">
        <v>29.861000000000001</v>
      </c>
    </row>
    <row r="6555" spans="1:13" x14ac:dyDescent="0.2">
      <c r="A6555" s="49">
        <f t="shared" si="104"/>
        <v>43913</v>
      </c>
      <c r="B6555" s="1">
        <v>0</v>
      </c>
      <c r="C6555" s="16">
        <v>83.218999999999994</v>
      </c>
      <c r="D6555" s="16">
        <v>27.495999999999999</v>
      </c>
      <c r="E6555" s="16">
        <v>26.92</v>
      </c>
      <c r="F6555" s="16">
        <v>28.17</v>
      </c>
      <c r="G6555" s="16">
        <v>28.699000000000002</v>
      </c>
      <c r="H6555" s="16">
        <v>39.83</v>
      </c>
      <c r="I6555" s="16">
        <v>35.154000000000003</v>
      </c>
      <c r="J6555" s="16">
        <v>26.529</v>
      </c>
      <c r="K6555" s="78">
        <v>1038</v>
      </c>
      <c r="L6555" s="16">
        <v>28.222000000000001</v>
      </c>
      <c r="M6555" s="16">
        <v>27.855</v>
      </c>
    </row>
    <row r="6556" spans="1:13" x14ac:dyDescent="0.2">
      <c r="A6556" s="49">
        <f t="shared" si="104"/>
        <v>43914</v>
      </c>
      <c r="B6556" s="1">
        <v>0</v>
      </c>
      <c r="C6556" s="16">
        <v>84.052999999999997</v>
      </c>
      <c r="D6556" s="16">
        <v>27.521999999999998</v>
      </c>
      <c r="E6556" s="16">
        <v>26.96</v>
      </c>
      <c r="F6556" s="16">
        <v>28.22</v>
      </c>
      <c r="G6556" s="16">
        <v>24.911000000000001</v>
      </c>
      <c r="H6556" s="16">
        <v>35.07</v>
      </c>
      <c r="I6556" s="16">
        <v>24.417999999999999</v>
      </c>
      <c r="J6556" s="16">
        <v>25.372</v>
      </c>
      <c r="K6556" s="78">
        <v>1067</v>
      </c>
      <c r="L6556" s="16">
        <v>28.364000000000001</v>
      </c>
      <c r="M6556" s="16">
        <v>24.19</v>
      </c>
    </row>
    <row r="6557" spans="1:13" x14ac:dyDescent="0.2">
      <c r="A6557" s="49">
        <f t="shared" si="104"/>
        <v>43915</v>
      </c>
      <c r="B6557" s="1">
        <v>0</v>
      </c>
      <c r="C6557" s="16">
        <v>83.296000000000006</v>
      </c>
      <c r="D6557" s="16">
        <v>27.513000000000002</v>
      </c>
      <c r="E6557" s="16">
        <v>26.62</v>
      </c>
      <c r="F6557" s="16">
        <v>28.2</v>
      </c>
      <c r="G6557" s="16">
        <v>24.030999999999999</v>
      </c>
      <c r="H6557" s="16">
        <v>36.51</v>
      </c>
      <c r="I6557" s="16">
        <v>25.216000000000001</v>
      </c>
      <c r="J6557" s="16">
        <v>25.588000000000001</v>
      </c>
      <c r="K6557" s="78">
        <v>1110</v>
      </c>
      <c r="L6557" s="16">
        <v>28.526</v>
      </c>
      <c r="M6557" s="16">
        <v>24.494</v>
      </c>
    </row>
    <row r="6558" spans="1:13" x14ac:dyDescent="0.2">
      <c r="A6558" s="49">
        <f t="shared" si="104"/>
        <v>43916</v>
      </c>
      <c r="B6558" s="1">
        <v>0</v>
      </c>
      <c r="C6558" s="16">
        <v>81.191999999999993</v>
      </c>
      <c r="D6558" s="16">
        <v>27.427</v>
      </c>
      <c r="E6558" s="16">
        <v>26.82</v>
      </c>
      <c r="F6558" s="16">
        <v>28.11</v>
      </c>
      <c r="G6558" s="16">
        <v>23.402999999999999</v>
      </c>
      <c r="H6558" s="16">
        <v>35.99</v>
      </c>
      <c r="I6558" s="16">
        <v>26.055</v>
      </c>
      <c r="J6558" s="16">
        <v>26.210999999999999</v>
      </c>
      <c r="K6558" s="78">
        <v>1113</v>
      </c>
      <c r="L6558" s="16">
        <v>28.606000000000002</v>
      </c>
      <c r="M6558" s="16">
        <v>23.152999999999999</v>
      </c>
    </row>
    <row r="6559" spans="1:13" x14ac:dyDescent="0.2">
      <c r="A6559" s="49">
        <f t="shared" si="104"/>
        <v>43917</v>
      </c>
      <c r="B6559" s="1">
        <v>0</v>
      </c>
      <c r="C6559" s="16">
        <v>81.44</v>
      </c>
      <c r="D6559" s="16">
        <v>27.477</v>
      </c>
      <c r="E6559" s="16">
        <v>26.66</v>
      </c>
      <c r="F6559" s="16">
        <v>28.25</v>
      </c>
      <c r="G6559" s="16">
        <v>24.704999999999998</v>
      </c>
      <c r="H6559" s="16">
        <v>39.270000000000003</v>
      </c>
      <c r="I6559" s="16">
        <v>27.757999999999999</v>
      </c>
      <c r="J6559" s="16">
        <v>26.062999999999999</v>
      </c>
      <c r="K6559" s="78">
        <v>1061</v>
      </c>
      <c r="L6559" s="16">
        <v>28.640999999999998</v>
      </c>
      <c r="M6559" s="16">
        <v>25.143000000000001</v>
      </c>
    </row>
    <row r="6560" spans="1:13" x14ac:dyDescent="0.2">
      <c r="A6560" s="49">
        <f t="shared" si="104"/>
        <v>43918</v>
      </c>
      <c r="B6560" s="1">
        <v>0</v>
      </c>
      <c r="C6560" s="16">
        <v>81.399000000000001</v>
      </c>
      <c r="D6560" s="16">
        <v>27.596</v>
      </c>
      <c r="E6560" s="16">
        <v>26.96</v>
      </c>
      <c r="F6560" s="16">
        <v>28.23</v>
      </c>
      <c r="G6560" s="16">
        <v>28.937000000000001</v>
      </c>
      <c r="H6560" s="16">
        <v>41.45</v>
      </c>
      <c r="I6560" s="16">
        <v>34.146000000000001</v>
      </c>
      <c r="J6560" s="16">
        <v>26.042999999999999</v>
      </c>
      <c r="K6560" s="78">
        <v>1024</v>
      </c>
      <c r="L6560" s="16">
        <v>28.724</v>
      </c>
      <c r="M6560" s="16">
        <v>28.384</v>
      </c>
    </row>
    <row r="6561" spans="1:13" x14ac:dyDescent="0.2">
      <c r="A6561" s="49">
        <f t="shared" si="104"/>
        <v>43919</v>
      </c>
      <c r="B6561" s="1">
        <v>0</v>
      </c>
      <c r="C6561" s="16">
        <v>81.472999999999999</v>
      </c>
      <c r="D6561" s="16">
        <v>27.539000000000001</v>
      </c>
      <c r="E6561" s="16">
        <v>26.89</v>
      </c>
      <c r="F6561" s="16">
        <v>28.3</v>
      </c>
      <c r="G6561" s="16">
        <v>26.004999999999999</v>
      </c>
      <c r="H6561" s="16">
        <v>37.96</v>
      </c>
      <c r="I6561" s="16">
        <v>25.777000000000001</v>
      </c>
      <c r="J6561" s="16">
        <v>25.236999999999998</v>
      </c>
      <c r="K6561" s="78">
        <v>1076</v>
      </c>
      <c r="L6561" s="16">
        <v>28.856000000000002</v>
      </c>
      <c r="M6561" s="16">
        <v>25.902000000000001</v>
      </c>
    </row>
    <row r="6562" spans="1:13" x14ac:dyDescent="0.2">
      <c r="A6562" s="49">
        <f t="shared" si="104"/>
        <v>43920</v>
      </c>
      <c r="B6562" s="1">
        <v>0</v>
      </c>
      <c r="C6562" s="16">
        <v>84.442999999999998</v>
      </c>
      <c r="D6562" s="16">
        <v>27.641999999999999</v>
      </c>
      <c r="E6562" s="16">
        <v>27.1</v>
      </c>
      <c r="F6562" s="16">
        <v>28.61</v>
      </c>
      <c r="G6562" s="16">
        <v>23.405999999999999</v>
      </c>
      <c r="H6562" s="16">
        <v>38.17</v>
      </c>
      <c r="I6562" s="16">
        <v>19.847000000000001</v>
      </c>
      <c r="J6562" s="16">
        <v>23.094000000000001</v>
      </c>
      <c r="K6562" s="78">
        <v>1131</v>
      </c>
      <c r="L6562" s="16">
        <v>28.895</v>
      </c>
      <c r="M6562" s="16">
        <v>24.152999999999999</v>
      </c>
    </row>
    <row r="6563" spans="1:13" x14ac:dyDescent="0.2">
      <c r="A6563" s="49">
        <f t="shared" si="104"/>
        <v>43921</v>
      </c>
      <c r="B6563" s="1">
        <v>3.81</v>
      </c>
      <c r="C6563" s="16">
        <v>86.748999999999995</v>
      </c>
      <c r="D6563" s="16">
        <v>27.449000000000002</v>
      </c>
      <c r="E6563" s="16">
        <v>25.93</v>
      </c>
      <c r="F6563" s="16">
        <v>28.28</v>
      </c>
      <c r="G6563" s="16">
        <v>23.882999999999999</v>
      </c>
      <c r="H6563" s="16">
        <v>35.21</v>
      </c>
      <c r="I6563" s="16">
        <v>37.162999999999997</v>
      </c>
      <c r="J6563" s="16">
        <v>18.613</v>
      </c>
      <c r="K6563" s="78">
        <v>1087</v>
      </c>
      <c r="L6563" s="16">
        <v>28.716999999999999</v>
      </c>
      <c r="M6563" s="16">
        <v>23.27</v>
      </c>
    </row>
    <row r="6564" spans="1:13" x14ac:dyDescent="0.2">
      <c r="A6564" s="49">
        <f t="shared" si="104"/>
        <v>43922</v>
      </c>
      <c r="B6564" s="1">
        <v>0</v>
      </c>
      <c r="C6564" s="16">
        <v>85.385000000000005</v>
      </c>
      <c r="D6564" s="16">
        <v>27.030999999999999</v>
      </c>
      <c r="E6564" s="16">
        <v>24.45</v>
      </c>
      <c r="F6564" s="16">
        <v>28.45</v>
      </c>
      <c r="G6564" s="16">
        <v>15.069000000000001</v>
      </c>
      <c r="H6564" s="16">
        <v>29.56</v>
      </c>
      <c r="I6564" s="16">
        <v>40.997999999999998</v>
      </c>
      <c r="J6564" s="16">
        <v>21.635000000000002</v>
      </c>
      <c r="K6564" s="78">
        <v>1210</v>
      </c>
      <c r="L6564" s="16">
        <v>29.352</v>
      </c>
      <c r="M6564" s="16">
        <v>14.589</v>
      </c>
    </row>
    <row r="6565" spans="1:13" x14ac:dyDescent="0.2">
      <c r="A6565" s="49">
        <f t="shared" si="104"/>
        <v>43923</v>
      </c>
      <c r="B6565" s="1">
        <v>0</v>
      </c>
      <c r="C6565" s="16">
        <v>84.897999999999996</v>
      </c>
      <c r="D6565" s="16">
        <v>26.931000000000001</v>
      </c>
      <c r="E6565" s="16">
        <v>24.84</v>
      </c>
      <c r="F6565" s="16">
        <v>28.45</v>
      </c>
      <c r="G6565" s="16">
        <v>15.523</v>
      </c>
      <c r="H6565" s="16">
        <v>28.72</v>
      </c>
      <c r="I6565" s="16">
        <v>49.869</v>
      </c>
      <c r="J6565" s="16">
        <v>26.076000000000001</v>
      </c>
      <c r="K6565" s="78">
        <v>992</v>
      </c>
      <c r="L6565" s="16">
        <v>29.457000000000001</v>
      </c>
      <c r="M6565" s="16">
        <v>14.968999999999999</v>
      </c>
    </row>
    <row r="6566" spans="1:13" x14ac:dyDescent="0.2">
      <c r="A6566" s="49">
        <f t="shared" si="104"/>
        <v>43924</v>
      </c>
      <c r="B6566" s="1">
        <v>2.286</v>
      </c>
      <c r="C6566" s="16">
        <v>88.263000000000005</v>
      </c>
      <c r="D6566" s="16">
        <v>26.75</v>
      </c>
      <c r="E6566" s="16">
        <v>24.92</v>
      </c>
      <c r="F6566" s="16">
        <v>27.84</v>
      </c>
      <c r="G6566" s="16">
        <v>13.7</v>
      </c>
      <c r="H6566" s="16">
        <v>28.15</v>
      </c>
      <c r="I6566" s="16">
        <v>358.17599999999999</v>
      </c>
      <c r="J6566" s="16">
        <v>10.391</v>
      </c>
      <c r="K6566" s="78">
        <v>1295</v>
      </c>
      <c r="L6566" s="16">
        <v>28.609000000000002</v>
      </c>
      <c r="M6566" s="16">
        <v>16.033999999999999</v>
      </c>
    </row>
    <row r="6567" spans="1:13" x14ac:dyDescent="0.2">
      <c r="A6567" s="49">
        <f t="shared" si="104"/>
        <v>43925</v>
      </c>
      <c r="B6567" s="1">
        <v>0</v>
      </c>
      <c r="C6567" s="16">
        <v>86.316000000000003</v>
      </c>
      <c r="D6567" s="16">
        <v>27.510999999999999</v>
      </c>
      <c r="E6567" s="16">
        <v>26.77</v>
      </c>
      <c r="F6567" s="16">
        <v>28.36</v>
      </c>
      <c r="G6567" s="16">
        <v>24.701000000000001</v>
      </c>
      <c r="H6567" s="16">
        <v>36.200000000000003</v>
      </c>
      <c r="I6567" s="16">
        <v>43.237000000000002</v>
      </c>
      <c r="J6567" s="16">
        <v>22.7</v>
      </c>
      <c r="K6567" s="78">
        <v>1106</v>
      </c>
      <c r="L6567" s="16">
        <v>29.024000000000001</v>
      </c>
      <c r="M6567" s="16">
        <v>23.917999999999999</v>
      </c>
    </row>
    <row r="6568" spans="1:13" x14ac:dyDescent="0.2">
      <c r="A6568" s="49">
        <f t="shared" si="104"/>
        <v>43926</v>
      </c>
      <c r="B6568" s="1">
        <v>0</v>
      </c>
      <c r="C6568" s="16">
        <v>84.165000000000006</v>
      </c>
      <c r="D6568" s="16">
        <v>27.734999999999999</v>
      </c>
      <c r="E6568" s="16">
        <v>26.54</v>
      </c>
      <c r="F6568" s="16">
        <v>28.99</v>
      </c>
      <c r="G6568" s="16">
        <v>20.154</v>
      </c>
      <c r="H6568" s="16">
        <v>34.64</v>
      </c>
      <c r="I6568" s="16">
        <v>22.123999999999999</v>
      </c>
      <c r="J6568" s="16">
        <v>22.725999999999999</v>
      </c>
      <c r="K6568" s="78">
        <v>1132</v>
      </c>
      <c r="L6568" s="16">
        <v>29.158999999999999</v>
      </c>
      <c r="M6568" s="16">
        <v>19.992999999999999</v>
      </c>
    </row>
    <row r="6569" spans="1:13" x14ac:dyDescent="0.2">
      <c r="A6569" s="49">
        <f t="shared" si="104"/>
        <v>43927</v>
      </c>
      <c r="B6569" s="1">
        <v>0</v>
      </c>
      <c r="C6569" s="16">
        <v>88.953000000000003</v>
      </c>
      <c r="D6569" s="16">
        <v>27.978999999999999</v>
      </c>
      <c r="E6569" s="16">
        <v>27.26</v>
      </c>
      <c r="F6569" s="16">
        <v>28.62</v>
      </c>
      <c r="G6569" s="16">
        <v>25.928000000000001</v>
      </c>
      <c r="H6569" s="16">
        <v>36.130000000000003</v>
      </c>
      <c r="I6569" s="16">
        <v>20.898</v>
      </c>
      <c r="J6569" s="16">
        <v>21.64</v>
      </c>
      <c r="K6569" s="78">
        <v>1080</v>
      </c>
      <c r="L6569" s="16">
        <v>29.047000000000001</v>
      </c>
      <c r="M6569" s="16">
        <v>26.268000000000001</v>
      </c>
    </row>
    <row r="6570" spans="1:13" x14ac:dyDescent="0.2">
      <c r="A6570" s="49">
        <f t="shared" si="104"/>
        <v>43928</v>
      </c>
      <c r="B6570" s="1">
        <v>1.778</v>
      </c>
      <c r="C6570" s="16">
        <v>90.602000000000004</v>
      </c>
      <c r="D6570" s="16">
        <v>27.847000000000001</v>
      </c>
      <c r="E6570" s="16">
        <v>26.48</v>
      </c>
      <c r="F6570" s="16">
        <v>28.5</v>
      </c>
      <c r="G6570" s="16">
        <v>28.059000000000001</v>
      </c>
      <c r="H6570" s="16">
        <v>45.55</v>
      </c>
      <c r="I6570" s="16">
        <v>16.361000000000001</v>
      </c>
      <c r="J6570" s="16">
        <v>16.350000000000001</v>
      </c>
      <c r="K6570" s="78">
        <v>1262</v>
      </c>
      <c r="L6570" s="16">
        <v>29.004000000000001</v>
      </c>
      <c r="M6570" s="16">
        <v>26.736000000000001</v>
      </c>
    </row>
    <row r="6571" spans="1:13" x14ac:dyDescent="0.2">
      <c r="A6571" s="49">
        <f t="shared" si="104"/>
        <v>43929</v>
      </c>
      <c r="B6571" s="1">
        <v>0</v>
      </c>
      <c r="C6571" s="16">
        <v>88.504000000000005</v>
      </c>
      <c r="D6571" s="16">
        <v>27.949000000000002</v>
      </c>
      <c r="E6571" s="16">
        <v>27.1</v>
      </c>
      <c r="F6571" s="16">
        <v>28.88</v>
      </c>
      <c r="G6571" s="16">
        <v>23.283999999999999</v>
      </c>
      <c r="H6571" s="16">
        <v>38.700000000000003</v>
      </c>
      <c r="I6571" s="16">
        <v>7.5209999999999999</v>
      </c>
      <c r="J6571" s="16">
        <v>11.771000000000001</v>
      </c>
      <c r="K6571" s="78">
        <v>1241</v>
      </c>
      <c r="L6571" s="16">
        <v>28.859000000000002</v>
      </c>
      <c r="M6571" s="16">
        <v>25.992000000000001</v>
      </c>
    </row>
    <row r="6572" spans="1:13" x14ac:dyDescent="0.2">
      <c r="A6572" s="49">
        <f t="shared" si="104"/>
        <v>43930</v>
      </c>
      <c r="B6572" s="1">
        <v>0</v>
      </c>
      <c r="C6572" s="16">
        <v>88.543999999999997</v>
      </c>
      <c r="D6572" s="16">
        <v>27.744</v>
      </c>
      <c r="E6572" s="16">
        <v>26.92</v>
      </c>
      <c r="F6572" s="16">
        <v>28.51</v>
      </c>
      <c r="G6572" s="16">
        <v>21.7</v>
      </c>
      <c r="H6572" s="16">
        <v>36.69</v>
      </c>
      <c r="I6572" s="16">
        <v>25.92</v>
      </c>
      <c r="J6572" s="16">
        <v>22.315000000000001</v>
      </c>
      <c r="K6572" s="78">
        <v>1106</v>
      </c>
      <c r="L6572" s="16">
        <v>29.106000000000002</v>
      </c>
      <c r="M6572" s="16">
        <v>22.213000000000001</v>
      </c>
    </row>
    <row r="6573" spans="1:13" x14ac:dyDescent="0.2">
      <c r="A6573" s="49">
        <f t="shared" si="104"/>
        <v>43931</v>
      </c>
      <c r="B6573" s="1">
        <v>13.97</v>
      </c>
      <c r="C6573" s="16">
        <v>88.971999999999994</v>
      </c>
      <c r="D6573" s="16">
        <v>27.757000000000001</v>
      </c>
      <c r="E6573" s="16">
        <v>26.34</v>
      </c>
      <c r="F6573" s="16">
        <v>28.6</v>
      </c>
      <c r="G6573" s="16">
        <v>19.079999999999998</v>
      </c>
      <c r="H6573" s="16">
        <v>32.46</v>
      </c>
      <c r="I6573" s="16">
        <v>15.44</v>
      </c>
      <c r="J6573" s="16">
        <v>21.15</v>
      </c>
      <c r="K6573" s="78">
        <v>1032</v>
      </c>
      <c r="L6573" s="16">
        <v>29.306000000000001</v>
      </c>
      <c r="M6573" s="16">
        <v>21.553999999999998</v>
      </c>
    </row>
    <row r="6574" spans="1:13" x14ac:dyDescent="0.2">
      <c r="A6574" s="49">
        <f t="shared" si="104"/>
        <v>43932</v>
      </c>
      <c r="B6574" s="1">
        <v>0</v>
      </c>
      <c r="C6574" s="16">
        <v>88.81</v>
      </c>
      <c r="D6574" s="16">
        <v>27.905000000000001</v>
      </c>
      <c r="E6574" s="16">
        <v>27.16</v>
      </c>
      <c r="F6574" s="16">
        <v>28.74</v>
      </c>
      <c r="G6574" s="16">
        <v>19.837</v>
      </c>
      <c r="H6574" s="16">
        <v>29.64</v>
      </c>
      <c r="I6574" s="16">
        <v>14.99</v>
      </c>
      <c r="J6574" s="16">
        <v>17.856000000000002</v>
      </c>
      <c r="K6574" s="78">
        <v>1180</v>
      </c>
      <c r="L6574" s="16">
        <v>29.282</v>
      </c>
      <c r="M6574" s="16">
        <v>19.524999999999999</v>
      </c>
    </row>
    <row r="6575" spans="1:13" x14ac:dyDescent="0.2">
      <c r="A6575" s="49">
        <f t="shared" si="104"/>
        <v>43933</v>
      </c>
      <c r="B6575" s="1">
        <v>11.683999999999999</v>
      </c>
      <c r="C6575" s="16">
        <v>92.275000000000006</v>
      </c>
      <c r="D6575" s="16">
        <v>27.626999999999999</v>
      </c>
      <c r="E6575" s="16">
        <v>25.96</v>
      </c>
      <c r="F6575" s="16">
        <v>28.69</v>
      </c>
      <c r="G6575" s="16">
        <v>18.803999999999998</v>
      </c>
      <c r="H6575" s="16">
        <v>36.270000000000003</v>
      </c>
      <c r="I6575" s="16">
        <v>35.654000000000003</v>
      </c>
      <c r="J6575" s="16">
        <v>14.552</v>
      </c>
      <c r="K6575" s="78">
        <v>1192</v>
      </c>
      <c r="L6575" s="16">
        <v>29.408000000000001</v>
      </c>
      <c r="M6575" s="16">
        <v>18.404</v>
      </c>
    </row>
    <row r="6576" spans="1:13" x14ac:dyDescent="0.2">
      <c r="A6576" s="49">
        <f t="shared" si="104"/>
        <v>43934</v>
      </c>
      <c r="B6576" s="1">
        <v>12.446</v>
      </c>
      <c r="C6576" s="16">
        <v>94.379000000000005</v>
      </c>
      <c r="D6576" s="16">
        <v>26.786000000000001</v>
      </c>
      <c r="E6576" s="16">
        <v>24.81</v>
      </c>
      <c r="F6576" s="16">
        <v>29.08</v>
      </c>
      <c r="G6576" s="16">
        <v>3.8450000000000002</v>
      </c>
      <c r="H6576" s="16">
        <v>19.399999999999999</v>
      </c>
      <c r="I6576" s="16">
        <v>227.572</v>
      </c>
      <c r="J6576" s="16">
        <v>11.420999999999999</v>
      </c>
      <c r="K6576" s="78">
        <v>1379</v>
      </c>
      <c r="L6576" s="16">
        <v>29.158999999999999</v>
      </c>
      <c r="M6576" s="16">
        <v>1.02</v>
      </c>
    </row>
    <row r="6577" spans="1:13" x14ac:dyDescent="0.2">
      <c r="A6577" s="49">
        <f t="shared" si="104"/>
        <v>43935</v>
      </c>
      <c r="B6577" s="1">
        <v>5.8419999999999996</v>
      </c>
      <c r="C6577" s="16">
        <v>93.263000000000005</v>
      </c>
      <c r="D6577" s="16">
        <v>26.37</v>
      </c>
      <c r="E6577" s="16">
        <v>24.84</v>
      </c>
      <c r="F6577" s="16">
        <v>28.93</v>
      </c>
      <c r="G6577" s="16">
        <v>6.7539999999999996</v>
      </c>
      <c r="H6577" s="16">
        <v>16.86</v>
      </c>
      <c r="I6577" s="16">
        <v>147.98500000000001</v>
      </c>
      <c r="J6577" s="16">
        <v>14.087</v>
      </c>
      <c r="K6577" s="78">
        <v>1174</v>
      </c>
      <c r="L6577" s="16">
        <v>29.027000000000001</v>
      </c>
      <c r="M6577" s="16">
        <v>4.8410000000000002</v>
      </c>
    </row>
    <row r="6578" spans="1:13" x14ac:dyDescent="0.2">
      <c r="A6578" s="49">
        <f t="shared" si="104"/>
        <v>43936</v>
      </c>
      <c r="B6578" s="1">
        <v>0</v>
      </c>
      <c r="C6578" s="16">
        <v>89.652000000000001</v>
      </c>
      <c r="D6578" s="16">
        <v>26.949000000000002</v>
      </c>
      <c r="E6578" s="16">
        <v>24.26</v>
      </c>
      <c r="F6578" s="16">
        <v>28.96</v>
      </c>
      <c r="G6578" s="16">
        <v>14.196999999999999</v>
      </c>
      <c r="H6578" s="16">
        <v>34.57</v>
      </c>
      <c r="I6578" s="16">
        <v>66.867999999999995</v>
      </c>
      <c r="J6578" s="16">
        <v>25.393000000000001</v>
      </c>
      <c r="K6578" s="78">
        <v>1071</v>
      </c>
      <c r="L6578" s="16">
        <v>29.803999999999998</v>
      </c>
      <c r="M6578" s="16">
        <v>4.806</v>
      </c>
    </row>
    <row r="6579" spans="1:13" x14ac:dyDescent="0.2">
      <c r="A6579" s="49">
        <f t="shared" si="104"/>
        <v>43937</v>
      </c>
      <c r="B6579" s="1">
        <v>0</v>
      </c>
      <c r="C6579" s="16">
        <v>86.897999999999996</v>
      </c>
      <c r="D6579" s="16">
        <v>27.111000000000001</v>
      </c>
      <c r="E6579" s="16">
        <v>23.62</v>
      </c>
      <c r="F6579" s="16">
        <v>28.63</v>
      </c>
      <c r="G6579" s="16">
        <v>15.369</v>
      </c>
      <c r="H6579" s="16">
        <v>32.42</v>
      </c>
      <c r="I6579" s="16">
        <v>53.658999999999999</v>
      </c>
      <c r="J6579" s="16">
        <v>25.440999999999999</v>
      </c>
      <c r="K6579" s="78">
        <v>1221</v>
      </c>
      <c r="L6579" s="16">
        <v>29.713999999999999</v>
      </c>
      <c r="M6579" s="16">
        <v>7.1710000000000003</v>
      </c>
    </row>
    <row r="6580" spans="1:13" x14ac:dyDescent="0.2">
      <c r="A6580" s="49">
        <f t="shared" si="104"/>
        <v>43938</v>
      </c>
      <c r="B6580" s="1">
        <v>0</v>
      </c>
      <c r="C6580" s="16">
        <v>83.432000000000002</v>
      </c>
      <c r="D6580" s="16">
        <v>27.856000000000002</v>
      </c>
      <c r="E6580" s="16">
        <v>26.86</v>
      </c>
      <c r="F6580" s="16">
        <v>28.54</v>
      </c>
      <c r="G6580" s="16">
        <v>25.088000000000001</v>
      </c>
      <c r="H6580" s="16">
        <v>40.85</v>
      </c>
      <c r="I6580" s="16">
        <v>23.814</v>
      </c>
      <c r="J6580" s="16">
        <v>24.672000000000001</v>
      </c>
      <c r="K6580" s="78">
        <v>1182</v>
      </c>
      <c r="L6580" s="16">
        <v>29.298999999999999</v>
      </c>
      <c r="M6580" s="16">
        <v>18.106999999999999</v>
      </c>
    </row>
    <row r="6581" spans="1:13" x14ac:dyDescent="0.2">
      <c r="A6581" s="49">
        <f t="shared" si="104"/>
        <v>43939</v>
      </c>
      <c r="B6581" s="1">
        <v>0</v>
      </c>
      <c r="C6581" s="16">
        <v>82.692999999999998</v>
      </c>
      <c r="D6581" s="16">
        <v>27.943999999999999</v>
      </c>
      <c r="E6581" s="16">
        <v>27.1</v>
      </c>
      <c r="F6581" s="16">
        <v>29.49</v>
      </c>
      <c r="G6581" s="16">
        <v>18.303999999999998</v>
      </c>
      <c r="H6581" s="16">
        <v>32.39</v>
      </c>
      <c r="I6581" s="16">
        <v>358.81</v>
      </c>
      <c r="J6581" s="16">
        <v>21.103000000000002</v>
      </c>
      <c r="K6581" s="78">
        <v>1273</v>
      </c>
      <c r="L6581" s="16">
        <v>29.292000000000002</v>
      </c>
      <c r="M6581" s="16">
        <v>21.62</v>
      </c>
    </row>
    <row r="6582" spans="1:13" x14ac:dyDescent="0.2">
      <c r="A6582" s="49">
        <f t="shared" si="104"/>
        <v>43940</v>
      </c>
      <c r="B6582" s="1">
        <v>0</v>
      </c>
      <c r="C6582" s="16">
        <v>83.983999999999995</v>
      </c>
      <c r="D6582" s="16">
        <v>27.893999999999998</v>
      </c>
      <c r="E6582" s="16">
        <v>27.15</v>
      </c>
      <c r="F6582" s="16">
        <v>29.48</v>
      </c>
      <c r="G6582" s="16">
        <v>18.873999999999999</v>
      </c>
      <c r="H6582" s="16">
        <v>31.01</v>
      </c>
      <c r="I6582" s="16">
        <v>14.798</v>
      </c>
      <c r="J6582" s="16">
        <v>26.093</v>
      </c>
      <c r="K6582" s="78">
        <v>1021</v>
      </c>
      <c r="L6582" s="16">
        <v>29.34</v>
      </c>
      <c r="M6582" s="16">
        <v>19.337</v>
      </c>
    </row>
    <row r="6583" spans="1:13" x14ac:dyDescent="0.2">
      <c r="A6583" s="49">
        <f t="shared" si="104"/>
        <v>43941</v>
      </c>
      <c r="B6583" s="1">
        <v>0</v>
      </c>
      <c r="C6583" s="16">
        <v>84.557000000000002</v>
      </c>
      <c r="D6583" s="16">
        <v>28.009</v>
      </c>
      <c r="E6583" s="16">
        <v>26.04</v>
      </c>
      <c r="F6583" s="16">
        <v>29.63</v>
      </c>
      <c r="G6583" s="16">
        <v>11.574</v>
      </c>
      <c r="H6583" s="16">
        <v>25.47</v>
      </c>
      <c r="I6583" s="16">
        <v>13.175000000000001</v>
      </c>
      <c r="J6583" s="16">
        <v>25.911999999999999</v>
      </c>
      <c r="K6583" s="78">
        <v>1025</v>
      </c>
      <c r="L6583" s="16">
        <v>29.742000000000001</v>
      </c>
      <c r="M6583" s="16">
        <v>12.231999999999999</v>
      </c>
    </row>
    <row r="6584" spans="1:13" x14ac:dyDescent="0.2">
      <c r="A6584" s="49">
        <f t="shared" si="104"/>
        <v>43942</v>
      </c>
      <c r="B6584" s="1">
        <v>0</v>
      </c>
      <c r="C6584" s="16">
        <v>86.19</v>
      </c>
      <c r="D6584" s="16">
        <v>27.559000000000001</v>
      </c>
      <c r="E6584" s="16">
        <v>23.95</v>
      </c>
      <c r="F6584" s="16">
        <v>30.16</v>
      </c>
      <c r="G6584" s="16">
        <v>8.7460000000000004</v>
      </c>
      <c r="H6584" s="16">
        <v>20.18</v>
      </c>
      <c r="I6584" s="16">
        <v>6.6369999999999996</v>
      </c>
      <c r="J6584" s="16">
        <v>26.593</v>
      </c>
      <c r="K6584" s="78">
        <v>1106</v>
      </c>
      <c r="L6584" s="16">
        <v>30.26</v>
      </c>
      <c r="M6584" s="16">
        <v>7.8109999999999999</v>
      </c>
    </row>
    <row r="6585" spans="1:13" x14ac:dyDescent="0.2">
      <c r="A6585" s="49">
        <f t="shared" si="104"/>
        <v>43943</v>
      </c>
      <c r="B6585" s="1">
        <v>1.016</v>
      </c>
      <c r="C6585" s="16">
        <v>87.39</v>
      </c>
      <c r="D6585" s="16">
        <v>27.774999999999999</v>
      </c>
      <c r="E6585" s="16">
        <v>25.01</v>
      </c>
      <c r="F6585" s="16">
        <v>29.05</v>
      </c>
      <c r="G6585" s="16">
        <v>15.090999999999999</v>
      </c>
      <c r="H6585" s="16">
        <v>31.86</v>
      </c>
      <c r="I6585" s="16">
        <v>50.02</v>
      </c>
      <c r="J6585" s="16">
        <v>24.132000000000001</v>
      </c>
      <c r="K6585" s="78">
        <v>1234</v>
      </c>
      <c r="L6585" s="16">
        <v>30.245000000000001</v>
      </c>
      <c r="M6585" s="16">
        <v>14.022</v>
      </c>
    </row>
    <row r="6586" spans="1:13" x14ac:dyDescent="0.2">
      <c r="A6586" s="49">
        <f t="shared" si="104"/>
        <v>43944</v>
      </c>
      <c r="B6586" s="1">
        <v>0</v>
      </c>
      <c r="C6586" s="16">
        <v>83.963999999999999</v>
      </c>
      <c r="D6586" s="16">
        <v>28.158999999999999</v>
      </c>
      <c r="E6586" s="16">
        <v>25.78</v>
      </c>
      <c r="F6586" s="16">
        <v>29.87</v>
      </c>
      <c r="G6586" s="16">
        <v>14.369</v>
      </c>
      <c r="H6586" s="16">
        <v>26.88</v>
      </c>
      <c r="I6586" s="16">
        <v>28.099</v>
      </c>
      <c r="J6586" s="16">
        <v>23.414000000000001</v>
      </c>
      <c r="K6586" s="78">
        <v>1001</v>
      </c>
      <c r="L6586" s="16">
        <v>30.411999999999999</v>
      </c>
      <c r="M6586" s="16">
        <v>14.6</v>
      </c>
    </row>
    <row r="6587" spans="1:13" x14ac:dyDescent="0.2">
      <c r="A6587" s="49">
        <f t="shared" si="104"/>
        <v>43945</v>
      </c>
      <c r="B6587" s="1">
        <v>0</v>
      </c>
      <c r="C6587" s="16">
        <v>85.805000000000007</v>
      </c>
      <c r="D6587" s="16">
        <v>28.541</v>
      </c>
      <c r="E6587" s="16">
        <v>26.66</v>
      </c>
      <c r="F6587" s="16">
        <v>30.16</v>
      </c>
      <c r="G6587" s="16">
        <v>10.205</v>
      </c>
      <c r="H6587" s="16">
        <v>22.19</v>
      </c>
      <c r="I6587" s="16">
        <v>15.478999999999999</v>
      </c>
      <c r="J6587" s="16">
        <v>14.843</v>
      </c>
      <c r="K6587" s="78">
        <v>1311</v>
      </c>
      <c r="L6587" s="16">
        <v>30.372</v>
      </c>
      <c r="M6587" s="16">
        <v>10.398</v>
      </c>
    </row>
    <row r="6588" spans="1:13" x14ac:dyDescent="0.2">
      <c r="A6588" s="49">
        <f t="shared" si="104"/>
        <v>43946</v>
      </c>
      <c r="B6588" s="1">
        <v>0</v>
      </c>
      <c r="C6588" s="16">
        <v>84.146000000000001</v>
      </c>
      <c r="D6588" s="16">
        <v>28.439</v>
      </c>
      <c r="E6588" s="16">
        <v>27.26</v>
      </c>
      <c r="F6588" s="16">
        <v>29.94</v>
      </c>
      <c r="G6588" s="16">
        <v>19.097000000000001</v>
      </c>
      <c r="H6588" s="16">
        <v>34.049999999999997</v>
      </c>
      <c r="I6588" s="16">
        <v>34.247</v>
      </c>
      <c r="J6588" s="16">
        <v>26.893999999999998</v>
      </c>
      <c r="K6588" s="78">
        <v>1051</v>
      </c>
      <c r="L6588" s="16">
        <v>30.59</v>
      </c>
      <c r="M6588" s="16">
        <v>16.010999999999999</v>
      </c>
    </row>
    <row r="6589" spans="1:13" x14ac:dyDescent="0.2">
      <c r="A6589" s="49">
        <f t="shared" si="104"/>
        <v>43947</v>
      </c>
      <c r="B6589" s="1">
        <v>1.016</v>
      </c>
      <c r="C6589" s="16">
        <v>85.745000000000005</v>
      </c>
      <c r="D6589" s="16">
        <v>28.408999999999999</v>
      </c>
      <c r="E6589" s="16">
        <v>27.05</v>
      </c>
      <c r="F6589" s="16">
        <v>29.29</v>
      </c>
      <c r="G6589" s="16">
        <v>22.776</v>
      </c>
      <c r="H6589" s="16">
        <v>33.450000000000003</v>
      </c>
      <c r="I6589" s="16">
        <v>41.59</v>
      </c>
      <c r="J6589" s="16">
        <v>21.71</v>
      </c>
      <c r="K6589" s="78">
        <v>1247</v>
      </c>
      <c r="L6589" s="16">
        <v>30.257999999999999</v>
      </c>
      <c r="M6589" s="16">
        <v>22.431000000000001</v>
      </c>
    </row>
    <row r="6590" spans="1:13" x14ac:dyDescent="0.2">
      <c r="A6590" s="49">
        <f t="shared" si="104"/>
        <v>43948</v>
      </c>
      <c r="B6590" s="1">
        <v>0.254</v>
      </c>
      <c r="C6590" s="16">
        <v>88.051000000000002</v>
      </c>
      <c r="D6590" s="16">
        <v>28.068999999999999</v>
      </c>
      <c r="E6590" s="16">
        <v>27.16</v>
      </c>
      <c r="F6590" s="16">
        <v>28.96</v>
      </c>
      <c r="G6590" s="16">
        <v>21.314</v>
      </c>
      <c r="H6590" s="16">
        <v>36.97</v>
      </c>
      <c r="I6590" s="16">
        <v>52.304000000000002</v>
      </c>
      <c r="J6590" s="16">
        <v>12.769</v>
      </c>
      <c r="K6590" s="78">
        <v>905</v>
      </c>
      <c r="L6590" s="16">
        <v>29.64</v>
      </c>
      <c r="M6590" s="16">
        <v>20.033000000000001</v>
      </c>
    </row>
    <row r="6591" spans="1:13" x14ac:dyDescent="0.2">
      <c r="A6591" s="49">
        <f t="shared" si="104"/>
        <v>43949</v>
      </c>
      <c r="B6591" s="1">
        <v>0.254</v>
      </c>
      <c r="C6591" s="16">
        <v>85.35</v>
      </c>
      <c r="D6591" s="16">
        <v>28.294</v>
      </c>
      <c r="E6591" s="16">
        <v>27.22</v>
      </c>
      <c r="F6591" s="16">
        <v>29</v>
      </c>
      <c r="G6591" s="16">
        <v>24.95</v>
      </c>
      <c r="H6591" s="16">
        <v>38.1</v>
      </c>
      <c r="I6591" s="16">
        <v>38.546999999999997</v>
      </c>
      <c r="J6591" s="16">
        <v>20.236999999999998</v>
      </c>
      <c r="K6591" s="78">
        <v>1297</v>
      </c>
      <c r="L6591" s="16">
        <v>29.675999999999998</v>
      </c>
      <c r="M6591" s="16">
        <v>24.238</v>
      </c>
    </row>
    <row r="6592" spans="1:13" x14ac:dyDescent="0.2">
      <c r="A6592" s="49">
        <f t="shared" si="104"/>
        <v>43950</v>
      </c>
      <c r="B6592" s="1">
        <v>4.3179999999999996</v>
      </c>
      <c r="C6592" s="16">
        <v>84.917000000000002</v>
      </c>
      <c r="D6592" s="16">
        <v>28.062000000000001</v>
      </c>
      <c r="E6592" s="16">
        <v>26.23</v>
      </c>
      <c r="F6592" s="16">
        <v>28.83</v>
      </c>
      <c r="G6592" s="16">
        <v>23.187999999999999</v>
      </c>
      <c r="H6592" s="16">
        <v>34.86</v>
      </c>
      <c r="I6592" s="16">
        <v>38.659999999999997</v>
      </c>
      <c r="J6592" s="16">
        <v>13.84</v>
      </c>
      <c r="K6592" s="78">
        <v>1132</v>
      </c>
      <c r="L6592" s="16">
        <v>29.178999999999998</v>
      </c>
      <c r="M6592" s="16">
        <v>22.547999999999998</v>
      </c>
    </row>
    <row r="6593" spans="1:13" x14ac:dyDescent="0.2">
      <c r="A6593" s="49">
        <f t="shared" si="104"/>
        <v>43951</v>
      </c>
      <c r="B6593" s="1">
        <v>1.524</v>
      </c>
      <c r="C6593" s="16">
        <v>86.995000000000005</v>
      </c>
      <c r="D6593" s="16">
        <v>27.873000000000001</v>
      </c>
      <c r="E6593" s="16">
        <v>25.76</v>
      </c>
      <c r="F6593" s="16">
        <v>29.51</v>
      </c>
      <c r="G6593" s="16">
        <v>11.56</v>
      </c>
      <c r="H6593" s="16">
        <v>26.92</v>
      </c>
      <c r="I6593" s="16">
        <v>39.139000000000003</v>
      </c>
      <c r="J6593" s="16">
        <v>23.434999999999999</v>
      </c>
      <c r="K6593" s="78">
        <v>1299</v>
      </c>
      <c r="L6593" s="16">
        <v>29.885000000000002</v>
      </c>
      <c r="M6593" s="16">
        <v>10.4</v>
      </c>
    </row>
    <row r="6594" spans="1:13" x14ac:dyDescent="0.2">
      <c r="A6594" s="49">
        <f t="shared" si="104"/>
        <v>43952</v>
      </c>
      <c r="B6594" s="1">
        <v>6.35</v>
      </c>
      <c r="C6594" s="16">
        <v>88.234999999999999</v>
      </c>
      <c r="D6594" s="16">
        <v>28.042000000000002</v>
      </c>
      <c r="E6594" s="16">
        <v>25.54</v>
      </c>
      <c r="F6594" s="16">
        <v>29.36</v>
      </c>
      <c r="G6594" s="16">
        <v>18.928999999999998</v>
      </c>
      <c r="H6594" s="16">
        <v>32.74</v>
      </c>
      <c r="I6594" s="16">
        <v>42.982999999999997</v>
      </c>
      <c r="J6594" s="16">
        <v>24.872</v>
      </c>
      <c r="K6594" s="78">
        <v>1300</v>
      </c>
      <c r="L6594" s="16">
        <v>29.744</v>
      </c>
    </row>
    <row r="6595" spans="1:13" x14ac:dyDescent="0.2">
      <c r="A6595" s="49">
        <f t="shared" si="104"/>
        <v>43953</v>
      </c>
      <c r="B6595" s="1">
        <v>0</v>
      </c>
      <c r="C6595" s="16">
        <v>85.751000000000005</v>
      </c>
      <c r="D6595" s="16">
        <v>28.579000000000001</v>
      </c>
      <c r="E6595" s="16">
        <v>27.53</v>
      </c>
      <c r="F6595" s="16">
        <v>29.23</v>
      </c>
      <c r="G6595" s="16">
        <v>27.263000000000002</v>
      </c>
      <c r="H6595" s="16">
        <v>36.83</v>
      </c>
      <c r="I6595" s="16">
        <v>35.343000000000004</v>
      </c>
      <c r="J6595" s="16">
        <v>25.068000000000001</v>
      </c>
      <c r="K6595" s="78">
        <v>1145</v>
      </c>
      <c r="L6595" s="16">
        <v>29.893000000000001</v>
      </c>
    </row>
    <row r="6596" spans="1:13" x14ac:dyDescent="0.2">
      <c r="A6596" s="49">
        <f t="shared" si="104"/>
        <v>43954</v>
      </c>
      <c r="B6596" s="1">
        <v>0</v>
      </c>
      <c r="C6596" s="16">
        <v>84.643000000000001</v>
      </c>
      <c r="D6596" s="16">
        <v>28.512</v>
      </c>
      <c r="E6596" s="16">
        <v>27.76</v>
      </c>
      <c r="F6596" s="16">
        <v>29.08</v>
      </c>
      <c r="G6596" s="16">
        <v>26.353000000000002</v>
      </c>
      <c r="H6596" s="16">
        <v>39.130000000000003</v>
      </c>
      <c r="I6596" s="16">
        <v>24.321999999999999</v>
      </c>
      <c r="J6596" s="16">
        <v>17.134</v>
      </c>
      <c r="K6596" s="78">
        <v>1090</v>
      </c>
      <c r="L6596" s="16">
        <v>29.524000000000001</v>
      </c>
    </row>
    <row r="6597" spans="1:13" x14ac:dyDescent="0.2">
      <c r="A6597" s="49">
        <f t="shared" si="104"/>
        <v>43955</v>
      </c>
      <c r="B6597" s="1">
        <v>13.97</v>
      </c>
      <c r="C6597" s="16">
        <v>88.688999999999993</v>
      </c>
      <c r="D6597" s="16">
        <v>28.463000000000001</v>
      </c>
      <c r="E6597" s="16">
        <v>26.76</v>
      </c>
      <c r="F6597" s="16">
        <v>29.32</v>
      </c>
      <c r="G6597" s="16">
        <v>23.745000000000001</v>
      </c>
      <c r="H6597" s="16">
        <v>49.71</v>
      </c>
      <c r="I6597" s="16">
        <v>22.003</v>
      </c>
      <c r="J6597" s="16">
        <v>19.242000000000001</v>
      </c>
      <c r="K6597" s="78">
        <v>1187</v>
      </c>
      <c r="L6597" s="16">
        <v>29.707000000000001</v>
      </c>
    </row>
    <row r="6598" spans="1:13" x14ac:dyDescent="0.2">
      <c r="A6598" s="49">
        <f t="shared" si="104"/>
        <v>43956</v>
      </c>
      <c r="B6598" s="1">
        <v>0.254</v>
      </c>
      <c r="C6598" s="16">
        <v>89.908000000000001</v>
      </c>
      <c r="D6598" s="16">
        <v>28.443999999999999</v>
      </c>
      <c r="E6598" s="16">
        <v>26.99</v>
      </c>
      <c r="F6598" s="16">
        <v>29.22</v>
      </c>
      <c r="G6598" s="16">
        <v>17.224</v>
      </c>
      <c r="H6598" s="16">
        <v>35.42</v>
      </c>
      <c r="I6598" s="16">
        <v>30.606000000000002</v>
      </c>
      <c r="J6598" s="16">
        <v>13.678000000000001</v>
      </c>
      <c r="K6598" s="78">
        <v>1200</v>
      </c>
      <c r="L6598" s="16">
        <v>29.672999999999998</v>
      </c>
    </row>
    <row r="6599" spans="1:13" x14ac:dyDescent="0.2">
      <c r="A6599" s="49">
        <f t="shared" si="104"/>
        <v>43957</v>
      </c>
      <c r="B6599" s="1">
        <v>0.76200000000000001</v>
      </c>
      <c r="C6599" s="16">
        <v>89.787999999999997</v>
      </c>
      <c r="D6599" s="16">
        <v>28.53</v>
      </c>
      <c r="E6599" s="16">
        <v>27.38</v>
      </c>
      <c r="F6599" s="16">
        <v>29.85</v>
      </c>
      <c r="G6599" s="16">
        <v>15.273999999999999</v>
      </c>
      <c r="H6599" s="16">
        <v>28.89</v>
      </c>
      <c r="I6599" s="16">
        <v>26.206</v>
      </c>
      <c r="J6599" s="16">
        <v>21.271999999999998</v>
      </c>
      <c r="K6599" s="78">
        <v>1236</v>
      </c>
      <c r="L6599" s="16">
        <v>29.695</v>
      </c>
    </row>
    <row r="6600" spans="1:13" x14ac:dyDescent="0.2">
      <c r="A6600" s="49">
        <f t="shared" si="104"/>
        <v>43958</v>
      </c>
      <c r="B6600" s="1">
        <v>0</v>
      </c>
      <c r="C6600" s="16">
        <v>90.566999999999993</v>
      </c>
      <c r="D6600" s="16">
        <v>28.419</v>
      </c>
      <c r="E6600" s="16">
        <v>27.64</v>
      </c>
      <c r="F6600" s="16">
        <v>29.3</v>
      </c>
      <c r="G6600" s="16">
        <v>15.621</v>
      </c>
      <c r="H6600" s="16">
        <v>29.21</v>
      </c>
      <c r="I6600" s="16">
        <v>24.763999999999999</v>
      </c>
      <c r="J6600" s="16">
        <v>14.513999999999999</v>
      </c>
      <c r="K6600" s="78">
        <v>1241</v>
      </c>
      <c r="L6600" s="16">
        <v>29.713000000000001</v>
      </c>
    </row>
    <row r="6601" spans="1:13" x14ac:dyDescent="0.2">
      <c r="A6601" s="49">
        <f t="shared" si="104"/>
        <v>43959</v>
      </c>
      <c r="B6601" s="1">
        <v>5.3339999999999996</v>
      </c>
      <c r="C6601" s="16">
        <v>91.789000000000001</v>
      </c>
      <c r="D6601" s="16">
        <v>28.51</v>
      </c>
      <c r="E6601" s="16">
        <v>27.48</v>
      </c>
      <c r="F6601" s="16">
        <v>29.3</v>
      </c>
      <c r="G6601" s="16">
        <v>17.748999999999999</v>
      </c>
      <c r="H6601" s="16">
        <v>33.090000000000003</v>
      </c>
      <c r="I6601" s="16">
        <v>20.146999999999998</v>
      </c>
      <c r="J6601" s="16">
        <v>18.661999999999999</v>
      </c>
      <c r="K6601" s="78">
        <v>1255</v>
      </c>
      <c r="L6601" s="16">
        <v>29.975999999999999</v>
      </c>
    </row>
    <row r="6602" spans="1:13" x14ac:dyDescent="0.2">
      <c r="A6602" s="49">
        <f t="shared" ref="A6602:A6665" si="105">A6601+1</f>
        <v>43960</v>
      </c>
      <c r="B6602" s="1">
        <v>9.9060000000000006</v>
      </c>
      <c r="C6602" s="16">
        <v>90.370999999999995</v>
      </c>
      <c r="D6602" s="16">
        <v>28.673999999999999</v>
      </c>
      <c r="E6602" s="16">
        <v>27.03</v>
      </c>
      <c r="F6602" s="16">
        <v>30.29</v>
      </c>
      <c r="G6602" s="16">
        <v>10.968</v>
      </c>
      <c r="H6602" s="16">
        <v>22.97</v>
      </c>
      <c r="I6602" s="16">
        <v>350.58499999999998</v>
      </c>
      <c r="J6602" s="16">
        <v>20.824999999999999</v>
      </c>
      <c r="K6602" s="78">
        <v>1016</v>
      </c>
      <c r="L6602" s="16">
        <v>30.094000000000001</v>
      </c>
    </row>
    <row r="6603" spans="1:13" x14ac:dyDescent="0.2">
      <c r="A6603" s="49">
        <f t="shared" si="105"/>
        <v>43961</v>
      </c>
      <c r="B6603" s="1">
        <v>0</v>
      </c>
      <c r="C6603" s="16">
        <v>91.980999999999995</v>
      </c>
      <c r="D6603" s="16">
        <v>28.445</v>
      </c>
      <c r="E6603" s="16">
        <v>26.71</v>
      </c>
      <c r="F6603" s="16">
        <v>29.9</v>
      </c>
      <c r="G6603" s="16">
        <v>7.2229999999999999</v>
      </c>
      <c r="H6603" s="16">
        <v>19.649999999999999</v>
      </c>
      <c r="I6603" s="16">
        <v>345.86500000000001</v>
      </c>
      <c r="J6603" s="16">
        <v>13.86</v>
      </c>
      <c r="K6603" s="78">
        <v>1298</v>
      </c>
      <c r="L6603" s="16">
        <v>30.06</v>
      </c>
    </row>
    <row r="6604" spans="1:13" x14ac:dyDescent="0.2">
      <c r="A6604" s="49">
        <f t="shared" si="105"/>
        <v>43962</v>
      </c>
      <c r="B6604" s="1">
        <v>0</v>
      </c>
      <c r="C6604" s="16">
        <v>90.275000000000006</v>
      </c>
      <c r="D6604" s="16">
        <v>28.698</v>
      </c>
      <c r="E6604" s="16">
        <v>27.75</v>
      </c>
      <c r="F6604" s="16">
        <v>30.61</v>
      </c>
      <c r="G6604" s="16">
        <v>12.225</v>
      </c>
      <c r="H6604" s="16">
        <v>26</v>
      </c>
      <c r="I6604" s="16">
        <v>6.7750000000000004</v>
      </c>
      <c r="J6604" s="16">
        <v>20.646000000000001</v>
      </c>
      <c r="K6604" s="78">
        <v>971</v>
      </c>
      <c r="L6604" s="16">
        <v>30.372</v>
      </c>
    </row>
    <row r="6605" spans="1:13" x14ac:dyDescent="0.2">
      <c r="A6605" s="49">
        <f t="shared" si="105"/>
        <v>43963</v>
      </c>
      <c r="B6605" s="1">
        <v>0</v>
      </c>
      <c r="C6605" s="16">
        <v>86.23</v>
      </c>
      <c r="D6605" s="16">
        <v>28.651</v>
      </c>
      <c r="E6605" s="16">
        <v>27.72</v>
      </c>
      <c r="F6605" s="16">
        <v>30.28</v>
      </c>
      <c r="G6605" s="16">
        <v>16.259</v>
      </c>
      <c r="H6605" s="16">
        <v>26.85</v>
      </c>
      <c r="I6605" s="16">
        <v>19.631</v>
      </c>
      <c r="J6605" s="16">
        <v>26.431000000000001</v>
      </c>
      <c r="K6605" s="78">
        <v>1035</v>
      </c>
      <c r="L6605" s="16">
        <v>30.544</v>
      </c>
    </row>
    <row r="6606" spans="1:13" x14ac:dyDescent="0.2">
      <c r="A6606" s="49">
        <f t="shared" si="105"/>
        <v>43964</v>
      </c>
      <c r="B6606" s="1">
        <v>0</v>
      </c>
      <c r="C6606" s="16">
        <v>87.438000000000002</v>
      </c>
      <c r="D6606" s="16">
        <v>28.556000000000001</v>
      </c>
      <c r="E6606" s="16">
        <v>27.15</v>
      </c>
      <c r="F6606" s="16">
        <v>30.01</v>
      </c>
      <c r="G6606" s="16">
        <v>12.791</v>
      </c>
      <c r="H6606" s="16">
        <v>30.94</v>
      </c>
      <c r="I6606" s="16">
        <v>24.88</v>
      </c>
      <c r="J6606" s="16">
        <v>26.434000000000001</v>
      </c>
      <c r="K6606" s="78">
        <v>1017</v>
      </c>
      <c r="L6606" s="16">
        <v>30.789000000000001</v>
      </c>
    </row>
    <row r="6607" spans="1:13" x14ac:dyDescent="0.2">
      <c r="A6607" s="49">
        <f t="shared" si="105"/>
        <v>43965</v>
      </c>
      <c r="B6607" s="1">
        <v>0</v>
      </c>
      <c r="C6607" s="16">
        <v>89.305000000000007</v>
      </c>
      <c r="D6607" s="16">
        <v>27.992000000000001</v>
      </c>
      <c r="E6607" s="16">
        <v>25.88</v>
      </c>
      <c r="F6607" s="16">
        <v>30.2</v>
      </c>
      <c r="G6607" s="16">
        <v>6.1529999999999996</v>
      </c>
      <c r="H6607" s="16">
        <v>22.26</v>
      </c>
      <c r="I6607" s="16">
        <v>280.76799999999997</v>
      </c>
      <c r="J6607" s="16">
        <v>20.018000000000001</v>
      </c>
      <c r="K6607" s="78">
        <v>1363</v>
      </c>
      <c r="L6607" s="16">
        <v>30.14</v>
      </c>
    </row>
    <row r="6608" spans="1:13" x14ac:dyDescent="0.2">
      <c r="A6608" s="49">
        <f t="shared" si="105"/>
        <v>43966</v>
      </c>
      <c r="B6608" s="1">
        <v>2.286</v>
      </c>
      <c r="C6608" s="16">
        <v>90.465999999999994</v>
      </c>
      <c r="D6608" s="16">
        <v>28.103999999999999</v>
      </c>
      <c r="E6608" s="16">
        <v>25.8</v>
      </c>
      <c r="F6608" s="16">
        <v>29.56</v>
      </c>
      <c r="G6608" s="16">
        <v>7.6660000000000004</v>
      </c>
      <c r="H6608" s="16">
        <v>21.7</v>
      </c>
      <c r="I6608" s="16">
        <v>4.8739999999999997</v>
      </c>
      <c r="J6608" s="16">
        <v>14.683999999999999</v>
      </c>
      <c r="K6608" s="78">
        <v>1227</v>
      </c>
      <c r="L6608" s="16">
        <v>30.097999999999999</v>
      </c>
    </row>
    <row r="6609" spans="1:12" x14ac:dyDescent="0.2">
      <c r="A6609" s="49">
        <f t="shared" si="105"/>
        <v>43967</v>
      </c>
      <c r="B6609" s="1">
        <v>0</v>
      </c>
      <c r="C6609" s="16">
        <v>89.322000000000003</v>
      </c>
      <c r="D6609" s="16">
        <v>28.475999999999999</v>
      </c>
      <c r="E6609" s="16">
        <v>25.54</v>
      </c>
      <c r="F6609" s="16">
        <v>30.84</v>
      </c>
      <c r="G6609" s="16">
        <v>7.8330000000000002</v>
      </c>
      <c r="H6609" s="16">
        <v>21.1</v>
      </c>
      <c r="I6609" s="16">
        <v>31.184999999999999</v>
      </c>
      <c r="J6609" s="16">
        <v>24.047999999999998</v>
      </c>
      <c r="K6609" s="78">
        <v>1008</v>
      </c>
      <c r="L6609" s="16">
        <v>30.506</v>
      </c>
    </row>
    <row r="6610" spans="1:12" x14ac:dyDescent="0.2">
      <c r="A6610" s="49">
        <f t="shared" si="105"/>
        <v>43968</v>
      </c>
      <c r="B6610" s="1">
        <v>1.016</v>
      </c>
      <c r="C6610" s="16">
        <v>91.606999999999999</v>
      </c>
      <c r="D6610" s="16">
        <v>27.722999999999999</v>
      </c>
      <c r="E6610" s="16">
        <v>25.6</v>
      </c>
      <c r="F6610" s="16">
        <v>29.4</v>
      </c>
      <c r="G6610" s="16">
        <v>10.031000000000001</v>
      </c>
      <c r="H6610" s="16">
        <v>28.51</v>
      </c>
      <c r="I6610" s="16">
        <v>13.211</v>
      </c>
      <c r="J6610" s="16">
        <v>9.907</v>
      </c>
      <c r="K6610" s="78">
        <v>761.4</v>
      </c>
      <c r="L6610" s="16">
        <v>29.815000000000001</v>
      </c>
    </row>
    <row r="6611" spans="1:12" x14ac:dyDescent="0.2">
      <c r="A6611" s="49">
        <f t="shared" si="105"/>
        <v>43969</v>
      </c>
      <c r="B6611" s="1">
        <v>7.8739999999999997</v>
      </c>
      <c r="C6611" s="16">
        <v>92.938999999999993</v>
      </c>
      <c r="D6611" s="16">
        <v>27.58</v>
      </c>
      <c r="E6611" s="16">
        <v>25.92</v>
      </c>
      <c r="F6611" s="16">
        <v>30.08</v>
      </c>
      <c r="G6611" s="16">
        <v>4.71</v>
      </c>
      <c r="H6611" s="16">
        <v>17</v>
      </c>
      <c r="I6611" s="16">
        <v>263.15100000000001</v>
      </c>
      <c r="J6611" s="16">
        <v>14.776</v>
      </c>
      <c r="K6611" s="78">
        <v>1095</v>
      </c>
      <c r="L6611" s="16">
        <v>29.620999999999999</v>
      </c>
    </row>
    <row r="6612" spans="1:12" x14ac:dyDescent="0.2">
      <c r="A6612" s="49">
        <f t="shared" si="105"/>
        <v>43970</v>
      </c>
      <c r="B6612" s="1">
        <v>7.8739999999999997</v>
      </c>
      <c r="C6612" s="16">
        <v>97.048000000000002</v>
      </c>
      <c r="D6612" s="16">
        <v>25.841000000000001</v>
      </c>
      <c r="E6612" s="16">
        <v>23.86</v>
      </c>
      <c r="F6612" s="16">
        <v>28.56</v>
      </c>
      <c r="G6612" s="16">
        <v>4.0289999999999999</v>
      </c>
      <c r="H6612" s="16">
        <v>20.64</v>
      </c>
      <c r="I6612" s="16">
        <v>197.215</v>
      </c>
      <c r="J6612" s="16">
        <v>5.5460000000000003</v>
      </c>
      <c r="K6612" s="78">
        <v>625.70000000000005</v>
      </c>
      <c r="L6612" s="16">
        <v>29.262</v>
      </c>
    </row>
    <row r="6613" spans="1:12" x14ac:dyDescent="0.2">
      <c r="A6613" s="49">
        <f t="shared" si="105"/>
        <v>43971</v>
      </c>
      <c r="B6613" s="1">
        <v>0.76200000000000001</v>
      </c>
      <c r="C6613" s="16">
        <v>88.064999999999998</v>
      </c>
      <c r="D6613" s="16">
        <v>26.87</v>
      </c>
      <c r="E6613" s="16">
        <v>23.41</v>
      </c>
      <c r="F6613" s="16">
        <v>29.94</v>
      </c>
      <c r="G6613" s="16">
        <v>8.8859999999999992</v>
      </c>
      <c r="H6613" s="16">
        <v>24.66</v>
      </c>
      <c r="I6613" s="16">
        <v>56.713999999999999</v>
      </c>
      <c r="J6613" s="16">
        <v>19.042000000000002</v>
      </c>
      <c r="K6613" s="78">
        <v>1275</v>
      </c>
      <c r="L6613" s="16">
        <v>29.765999999999998</v>
      </c>
    </row>
    <row r="6614" spans="1:12" x14ac:dyDescent="0.2">
      <c r="A6614" s="49">
        <f t="shared" si="105"/>
        <v>43972</v>
      </c>
      <c r="B6614" s="1">
        <v>0</v>
      </c>
      <c r="C6614" s="16">
        <v>90.766999999999996</v>
      </c>
      <c r="D6614" s="16">
        <v>27.933</v>
      </c>
      <c r="E6614" s="16">
        <v>24.42</v>
      </c>
      <c r="F6614" s="16">
        <v>30.49</v>
      </c>
      <c r="G6614" s="16">
        <v>10.535</v>
      </c>
      <c r="H6614" s="16">
        <v>31.4</v>
      </c>
      <c r="I6614" s="16">
        <v>43.231000000000002</v>
      </c>
      <c r="J6614" s="16">
        <v>26.359000000000002</v>
      </c>
      <c r="K6614" s="78">
        <v>1274</v>
      </c>
      <c r="L6614" s="16">
        <v>30.265999999999998</v>
      </c>
    </row>
    <row r="6615" spans="1:12" x14ac:dyDescent="0.2">
      <c r="A6615" s="49">
        <f t="shared" si="105"/>
        <v>43973</v>
      </c>
      <c r="B6615" s="1">
        <v>2.032</v>
      </c>
      <c r="C6615" s="16">
        <v>90.274000000000001</v>
      </c>
      <c r="D6615" s="16">
        <v>27.484000000000002</v>
      </c>
      <c r="E6615" s="16">
        <v>24.04</v>
      </c>
      <c r="F6615" s="16">
        <v>30.13</v>
      </c>
      <c r="G6615" s="16">
        <v>12.718999999999999</v>
      </c>
      <c r="H6615" s="16">
        <v>32.56</v>
      </c>
      <c r="I6615" s="16">
        <v>77.356999999999999</v>
      </c>
      <c r="J6615" s="16">
        <v>19.707000000000001</v>
      </c>
      <c r="K6615" s="78">
        <v>1202</v>
      </c>
      <c r="L6615" s="16">
        <v>30.312000000000001</v>
      </c>
    </row>
    <row r="6616" spans="1:12" x14ac:dyDescent="0.2">
      <c r="A6616" s="49">
        <f t="shared" si="105"/>
        <v>43974</v>
      </c>
      <c r="B6616" s="1">
        <v>0</v>
      </c>
      <c r="C6616" s="16">
        <v>89.76</v>
      </c>
      <c r="D6616" s="16">
        <v>27.588999999999999</v>
      </c>
      <c r="E6616" s="16">
        <v>23.76</v>
      </c>
      <c r="F6616" s="16">
        <v>31.09</v>
      </c>
      <c r="G6616" s="16">
        <v>6.5060000000000002</v>
      </c>
      <c r="H6616" s="16">
        <v>17.850000000000001</v>
      </c>
      <c r="I6616" s="16">
        <v>243.66300000000001</v>
      </c>
      <c r="J6616" s="16">
        <v>24.122</v>
      </c>
      <c r="K6616" s="78">
        <v>1263</v>
      </c>
      <c r="L6616" s="16">
        <v>29.829000000000001</v>
      </c>
    </row>
    <row r="6617" spans="1:12" x14ac:dyDescent="0.2">
      <c r="A6617" s="49">
        <f t="shared" si="105"/>
        <v>43975</v>
      </c>
      <c r="B6617" s="1">
        <v>0</v>
      </c>
      <c r="C6617" s="16">
        <v>89.141999999999996</v>
      </c>
      <c r="D6617" s="16">
        <v>28.815999999999999</v>
      </c>
      <c r="E6617" s="16">
        <v>26.22</v>
      </c>
      <c r="F6617" s="16">
        <v>31.44</v>
      </c>
      <c r="G6617" s="16">
        <v>6.2409999999999997</v>
      </c>
      <c r="H6617" s="16">
        <v>17.079999999999998</v>
      </c>
      <c r="I6617" s="16">
        <v>28.866</v>
      </c>
      <c r="J6617" s="16">
        <v>24.823</v>
      </c>
      <c r="K6617" s="78">
        <v>1364</v>
      </c>
      <c r="L6617" s="16">
        <v>30.824000000000002</v>
      </c>
    </row>
    <row r="6618" spans="1:12" x14ac:dyDescent="0.2">
      <c r="A6618" s="49">
        <f t="shared" si="105"/>
        <v>43976</v>
      </c>
      <c r="B6618" s="1">
        <v>0</v>
      </c>
      <c r="C6618" s="16">
        <v>88.524000000000001</v>
      </c>
      <c r="D6618" s="16">
        <v>28.773</v>
      </c>
      <c r="E6618" s="16">
        <v>25.63</v>
      </c>
      <c r="F6618" s="16">
        <v>31.32</v>
      </c>
      <c r="G6618" s="16">
        <v>8.4169999999999998</v>
      </c>
      <c r="H6618" s="16">
        <v>22.44</v>
      </c>
      <c r="I6618" s="16">
        <v>68.2</v>
      </c>
      <c r="J6618" s="16">
        <v>23.327999999999999</v>
      </c>
      <c r="K6618" s="78">
        <v>1183</v>
      </c>
      <c r="L6618" s="16">
        <v>31.428000000000001</v>
      </c>
    </row>
    <row r="6619" spans="1:12" x14ac:dyDescent="0.2">
      <c r="A6619" s="49">
        <f t="shared" si="105"/>
        <v>43977</v>
      </c>
      <c r="B6619" s="1">
        <v>3.556</v>
      </c>
      <c r="C6619" s="16">
        <v>90.787999999999997</v>
      </c>
      <c r="D6619" s="16">
        <v>28.585000000000001</v>
      </c>
      <c r="E6619" s="16">
        <v>26.24</v>
      </c>
      <c r="F6619" s="16">
        <v>31.79</v>
      </c>
      <c r="G6619" s="16">
        <v>7.3840000000000003</v>
      </c>
      <c r="H6619" s="16">
        <v>27.24</v>
      </c>
      <c r="I6619" s="16">
        <v>342.92700000000002</v>
      </c>
      <c r="J6619" s="16">
        <v>21.295000000000002</v>
      </c>
      <c r="K6619" s="78">
        <v>1287</v>
      </c>
      <c r="L6619" s="16">
        <v>31.631</v>
      </c>
    </row>
    <row r="6620" spans="1:12" x14ac:dyDescent="0.2">
      <c r="A6620" s="49">
        <f t="shared" si="105"/>
        <v>43978</v>
      </c>
      <c r="B6620" s="1">
        <v>41.142000000000003</v>
      </c>
      <c r="C6620" s="16">
        <v>94.789000000000001</v>
      </c>
      <c r="D6620" s="16">
        <v>26.061</v>
      </c>
      <c r="E6620" s="16">
        <v>23.5</v>
      </c>
      <c r="F6620" s="16">
        <v>29.23</v>
      </c>
      <c r="G6620" s="16">
        <v>7.9119999999999999</v>
      </c>
      <c r="H6620" s="16">
        <v>44.42</v>
      </c>
      <c r="I6620" s="16">
        <v>184.47399999999999</v>
      </c>
      <c r="J6620" s="16">
        <v>4.3410000000000002</v>
      </c>
      <c r="K6620" s="78">
        <v>357.7</v>
      </c>
      <c r="L6620" s="16">
        <v>30.16</v>
      </c>
    </row>
    <row r="6621" spans="1:12" x14ac:dyDescent="0.2">
      <c r="A6621" s="49">
        <f t="shared" si="105"/>
        <v>43979</v>
      </c>
      <c r="B6621" s="1">
        <v>0.254</v>
      </c>
      <c r="C6621" s="16">
        <v>92.18</v>
      </c>
      <c r="D6621" s="16">
        <v>26.274000000000001</v>
      </c>
      <c r="E6621" s="16">
        <v>23.84</v>
      </c>
      <c r="F6621" s="16">
        <v>29.01</v>
      </c>
      <c r="G6621" s="16">
        <v>5.9690000000000003</v>
      </c>
      <c r="H6621" s="16">
        <v>20.82</v>
      </c>
      <c r="I6621" s="16">
        <v>175.35499999999999</v>
      </c>
      <c r="J6621" s="16">
        <v>9.15</v>
      </c>
      <c r="K6621" s="78">
        <v>625.20000000000005</v>
      </c>
      <c r="L6621" s="16">
        <v>30.068000000000001</v>
      </c>
    </row>
    <row r="6622" spans="1:12" x14ac:dyDescent="0.2">
      <c r="A6622" s="49">
        <f t="shared" si="105"/>
        <v>43980</v>
      </c>
      <c r="B6622" s="1">
        <v>0</v>
      </c>
      <c r="C6622" s="16">
        <v>88.248000000000005</v>
      </c>
      <c r="D6622" s="16">
        <v>27.423999999999999</v>
      </c>
      <c r="E6622" s="16">
        <v>25.29</v>
      </c>
      <c r="F6622" s="16">
        <v>31.43</v>
      </c>
      <c r="G6622" s="16">
        <v>8.8439999999999994</v>
      </c>
      <c r="H6622" s="16">
        <v>27.87</v>
      </c>
      <c r="I6622" s="16">
        <v>165.18100000000001</v>
      </c>
      <c r="J6622" s="16">
        <v>21.475999999999999</v>
      </c>
      <c r="K6622" s="78">
        <v>1296</v>
      </c>
      <c r="L6622" s="16">
        <v>30.454000000000001</v>
      </c>
    </row>
    <row r="6623" spans="1:12" x14ac:dyDescent="0.2">
      <c r="A6623" s="49">
        <f t="shared" si="105"/>
        <v>43981</v>
      </c>
      <c r="B6623" s="1">
        <v>39.118000000000002</v>
      </c>
      <c r="C6623" s="16">
        <v>91.003</v>
      </c>
      <c r="D6623" s="16">
        <v>26.164999999999999</v>
      </c>
      <c r="E6623" s="16">
        <v>23.64</v>
      </c>
      <c r="F6623" s="16">
        <v>31.72</v>
      </c>
      <c r="G6623" s="16">
        <v>9.3640000000000008</v>
      </c>
      <c r="H6623" s="16">
        <v>50.49</v>
      </c>
      <c r="I6623" s="16">
        <v>168.042</v>
      </c>
      <c r="J6623" s="16">
        <v>14.007999999999999</v>
      </c>
      <c r="K6623" s="78">
        <v>1109</v>
      </c>
      <c r="L6623" s="16">
        <v>29.942</v>
      </c>
    </row>
    <row r="6624" spans="1:12" x14ac:dyDescent="0.2">
      <c r="A6624" s="49">
        <f t="shared" si="105"/>
        <v>43982</v>
      </c>
      <c r="B6624" s="1">
        <v>25.15</v>
      </c>
      <c r="C6624" s="16">
        <v>88.397000000000006</v>
      </c>
      <c r="D6624" s="16">
        <v>26.785</v>
      </c>
      <c r="E6624" s="16">
        <v>24</v>
      </c>
      <c r="F6624" s="16">
        <v>31.82</v>
      </c>
      <c r="G6624" s="16">
        <v>7.1840000000000002</v>
      </c>
      <c r="H6624" s="16">
        <v>22.37</v>
      </c>
      <c r="I6624" s="16">
        <v>170.828</v>
      </c>
      <c r="J6624" s="16">
        <v>17.158000000000001</v>
      </c>
      <c r="K6624" s="78">
        <v>1158</v>
      </c>
      <c r="L6624" s="16">
        <v>29.785</v>
      </c>
    </row>
    <row r="6625" spans="1:12" x14ac:dyDescent="0.2">
      <c r="A6625" s="49">
        <f t="shared" si="105"/>
        <v>43983</v>
      </c>
      <c r="B6625" s="1">
        <v>28.446000000000002</v>
      </c>
      <c r="C6625" s="16">
        <v>92.679000000000002</v>
      </c>
      <c r="D6625" s="16">
        <v>26.812999999999999</v>
      </c>
      <c r="E6625" s="16">
        <v>24.59</v>
      </c>
      <c r="F6625" s="16">
        <v>30.15</v>
      </c>
      <c r="G6625" s="16">
        <v>4.6529999999999996</v>
      </c>
      <c r="H6625" s="16">
        <v>17.25</v>
      </c>
      <c r="I6625" s="16">
        <v>167.011</v>
      </c>
      <c r="J6625" s="16">
        <v>16.13</v>
      </c>
      <c r="K6625" s="78">
        <v>1191</v>
      </c>
      <c r="L6625" s="16">
        <v>29.917000000000002</v>
      </c>
    </row>
    <row r="6626" spans="1:12" x14ac:dyDescent="0.2">
      <c r="A6626" s="49">
        <f t="shared" si="105"/>
        <v>43984</v>
      </c>
      <c r="B6626" s="1">
        <v>39.875999999999998</v>
      </c>
      <c r="C6626" s="16">
        <v>95.832999999999998</v>
      </c>
      <c r="D6626" s="16">
        <v>26.071000000000002</v>
      </c>
      <c r="E6626" s="16">
        <v>24.49</v>
      </c>
      <c r="F6626" s="16">
        <v>28.87</v>
      </c>
      <c r="G6626" s="16">
        <v>5.56</v>
      </c>
      <c r="H6626" s="16">
        <v>25.68</v>
      </c>
      <c r="I6626" s="16">
        <v>235.70400000000001</v>
      </c>
      <c r="J6626" s="16">
        <v>7.6509999999999998</v>
      </c>
      <c r="K6626" s="78">
        <v>838</v>
      </c>
      <c r="L6626" s="16">
        <v>29.62</v>
      </c>
    </row>
    <row r="6627" spans="1:12" x14ac:dyDescent="0.2">
      <c r="A6627" s="49">
        <f t="shared" si="105"/>
        <v>43985</v>
      </c>
      <c r="B6627" s="1">
        <v>0</v>
      </c>
      <c r="C6627" s="16">
        <v>86.097999999999999</v>
      </c>
      <c r="D6627" s="16">
        <v>27.731000000000002</v>
      </c>
      <c r="E6627" s="16">
        <v>24.4</v>
      </c>
      <c r="F6627" s="16">
        <v>32.58</v>
      </c>
      <c r="G6627" s="16">
        <v>10.173</v>
      </c>
      <c r="H6627" s="16">
        <v>27.06</v>
      </c>
      <c r="I6627" s="16">
        <v>168.46600000000001</v>
      </c>
      <c r="J6627" s="16">
        <v>24.602</v>
      </c>
      <c r="K6627" s="78">
        <v>1389</v>
      </c>
      <c r="L6627" s="16">
        <v>29.891999999999999</v>
      </c>
    </row>
    <row r="6628" spans="1:12" x14ac:dyDescent="0.2">
      <c r="A6628" s="49">
        <f t="shared" si="105"/>
        <v>43986</v>
      </c>
      <c r="B6628" s="1">
        <v>0</v>
      </c>
      <c r="C6628" s="16">
        <v>85.983000000000004</v>
      </c>
      <c r="D6628" s="16">
        <v>28.001000000000001</v>
      </c>
      <c r="E6628" s="16">
        <v>25.67</v>
      </c>
      <c r="F6628" s="16">
        <v>32.14</v>
      </c>
      <c r="G6628" s="16">
        <v>9.3810000000000002</v>
      </c>
      <c r="H6628" s="16">
        <v>25.4</v>
      </c>
      <c r="I6628" s="16">
        <v>134.18899999999999</v>
      </c>
      <c r="J6628" s="16">
        <v>17.984000000000002</v>
      </c>
      <c r="K6628" s="78">
        <v>1264</v>
      </c>
      <c r="L6628" s="16">
        <v>29.853999999999999</v>
      </c>
    </row>
    <row r="6629" spans="1:12" x14ac:dyDescent="0.2">
      <c r="A6629" s="49">
        <f t="shared" si="105"/>
        <v>43987</v>
      </c>
      <c r="B6629" s="1">
        <v>2.54</v>
      </c>
      <c r="C6629" s="16">
        <v>89.32</v>
      </c>
      <c r="D6629" s="16">
        <v>27.634</v>
      </c>
      <c r="E6629" s="16">
        <v>25.31</v>
      </c>
      <c r="F6629" s="16">
        <v>29.99</v>
      </c>
      <c r="G6629" s="16">
        <v>4.3220000000000001</v>
      </c>
      <c r="H6629" s="16">
        <v>13.76</v>
      </c>
      <c r="I6629" s="16">
        <v>206.72300000000001</v>
      </c>
      <c r="J6629" s="16">
        <v>8.9930000000000003</v>
      </c>
      <c r="K6629" s="78">
        <v>476.3</v>
      </c>
      <c r="L6629" s="16">
        <v>29.773</v>
      </c>
    </row>
    <row r="6630" spans="1:12" x14ac:dyDescent="0.2">
      <c r="A6630" s="49">
        <f t="shared" si="105"/>
        <v>43988</v>
      </c>
      <c r="B6630" s="1">
        <v>2.794</v>
      </c>
      <c r="C6630" s="16">
        <v>91.751000000000005</v>
      </c>
      <c r="D6630" s="16">
        <v>27.984000000000002</v>
      </c>
      <c r="E6630" s="16">
        <v>25.51</v>
      </c>
      <c r="F6630" s="16">
        <v>31.17</v>
      </c>
      <c r="G6630" s="16">
        <v>5.85</v>
      </c>
      <c r="H6630" s="16">
        <v>20.67</v>
      </c>
      <c r="I6630" s="16">
        <v>260.5</v>
      </c>
      <c r="J6630" s="16">
        <v>18.23</v>
      </c>
      <c r="K6630" s="78">
        <v>1176</v>
      </c>
      <c r="L6630" s="16">
        <v>30.285</v>
      </c>
    </row>
    <row r="6631" spans="1:12" x14ac:dyDescent="0.2">
      <c r="A6631" s="49">
        <f t="shared" si="105"/>
        <v>43989</v>
      </c>
      <c r="B6631" s="1">
        <v>1.016</v>
      </c>
      <c r="C6631" s="16">
        <v>91.584000000000003</v>
      </c>
      <c r="D6631" s="16">
        <v>27.981000000000002</v>
      </c>
      <c r="E6631" s="16">
        <v>25.09</v>
      </c>
      <c r="F6631" s="16">
        <v>30.7</v>
      </c>
      <c r="G6631" s="16">
        <v>7.2610000000000001</v>
      </c>
      <c r="H6631" s="16">
        <v>22.54</v>
      </c>
      <c r="I6631" s="16">
        <v>254.21600000000001</v>
      </c>
      <c r="J6631" s="16">
        <v>21.219000000000001</v>
      </c>
      <c r="K6631" s="78">
        <v>1247</v>
      </c>
      <c r="L6631" s="16">
        <v>30.677</v>
      </c>
    </row>
    <row r="6632" spans="1:12" x14ac:dyDescent="0.2">
      <c r="A6632" s="49">
        <f t="shared" si="105"/>
        <v>43990</v>
      </c>
      <c r="B6632" s="1">
        <v>0</v>
      </c>
      <c r="C6632" s="16">
        <v>91.448999999999998</v>
      </c>
      <c r="D6632" s="16">
        <v>28.396999999999998</v>
      </c>
      <c r="E6632" s="16">
        <v>25.69</v>
      </c>
      <c r="F6632" s="16">
        <v>31.04</v>
      </c>
      <c r="G6632" s="16">
        <v>10.951000000000001</v>
      </c>
      <c r="H6632" s="16">
        <v>31.19</v>
      </c>
      <c r="I6632" s="16">
        <v>33.945999999999998</v>
      </c>
      <c r="J6632" s="16">
        <v>19.870999999999999</v>
      </c>
      <c r="K6632" s="78">
        <v>1248</v>
      </c>
      <c r="L6632" s="16">
        <v>30.928999999999998</v>
      </c>
    </row>
    <row r="6633" spans="1:12" x14ac:dyDescent="0.2">
      <c r="A6633" s="49">
        <f t="shared" si="105"/>
        <v>43991</v>
      </c>
      <c r="B6633" s="1">
        <v>9.3979999999999997</v>
      </c>
      <c r="C6633" s="16">
        <v>93.448999999999998</v>
      </c>
      <c r="D6633" s="16">
        <v>27.422999999999998</v>
      </c>
      <c r="E6633" s="16">
        <v>24.88</v>
      </c>
      <c r="F6633" s="16">
        <v>30.08</v>
      </c>
      <c r="G6633" s="16">
        <v>9.5340000000000007</v>
      </c>
      <c r="H6633" s="16">
        <v>30.59</v>
      </c>
      <c r="I6633" s="16">
        <v>91.241</v>
      </c>
      <c r="J6633" s="16">
        <v>9.5169999999999995</v>
      </c>
      <c r="K6633" s="78">
        <v>1022</v>
      </c>
      <c r="L6633" s="16">
        <v>30.478000000000002</v>
      </c>
    </row>
    <row r="6634" spans="1:12" x14ac:dyDescent="0.2">
      <c r="A6634" s="49">
        <f t="shared" si="105"/>
        <v>43992</v>
      </c>
      <c r="B6634" s="1">
        <v>0</v>
      </c>
      <c r="C6634" s="16">
        <v>95.381</v>
      </c>
      <c r="D6634" s="16">
        <v>25.594999999999999</v>
      </c>
      <c r="E6634" s="16">
        <v>24.54</v>
      </c>
      <c r="F6634" s="16">
        <v>28.43</v>
      </c>
      <c r="G6634" s="16">
        <v>6.6920000000000002</v>
      </c>
      <c r="H6634" s="16">
        <v>25.93</v>
      </c>
      <c r="I6634" s="16">
        <v>179.75700000000001</v>
      </c>
      <c r="J6634" s="16">
        <v>7.165</v>
      </c>
      <c r="K6634" s="78">
        <v>424.3</v>
      </c>
      <c r="L6634" s="16">
        <v>29.69</v>
      </c>
    </row>
    <row r="6635" spans="1:12" x14ac:dyDescent="0.2">
      <c r="A6635" s="49">
        <f t="shared" si="105"/>
        <v>43993</v>
      </c>
      <c r="B6635" s="1">
        <v>49.024000000000001</v>
      </c>
      <c r="C6635" s="16">
        <v>91.403999999999996</v>
      </c>
      <c r="D6635" s="16">
        <v>25.449000000000002</v>
      </c>
      <c r="E6635" s="16">
        <v>23.08</v>
      </c>
      <c r="F6635" s="16">
        <v>31.43</v>
      </c>
      <c r="G6635" s="16">
        <v>7.593</v>
      </c>
      <c r="H6635" s="16">
        <v>45.12</v>
      </c>
      <c r="I6635" s="16">
        <v>176.55600000000001</v>
      </c>
      <c r="J6635" s="16">
        <v>15.14</v>
      </c>
      <c r="K6635" s="78">
        <v>1255</v>
      </c>
      <c r="L6635" s="16">
        <v>29.795000000000002</v>
      </c>
    </row>
    <row r="6636" spans="1:12" x14ac:dyDescent="0.2">
      <c r="A6636" s="49">
        <f t="shared" si="105"/>
        <v>43994</v>
      </c>
      <c r="B6636" s="1">
        <v>0.254</v>
      </c>
      <c r="C6636" s="16">
        <v>89.632000000000005</v>
      </c>
      <c r="D6636" s="16">
        <v>26.338000000000001</v>
      </c>
      <c r="E6636" s="16">
        <v>23.16</v>
      </c>
      <c r="F6636" s="16">
        <v>30.07</v>
      </c>
      <c r="G6636" s="16">
        <v>5.1790000000000003</v>
      </c>
      <c r="H6636" s="16">
        <v>18.13</v>
      </c>
      <c r="I6636" s="16">
        <v>192.131</v>
      </c>
      <c r="J6636" s="16">
        <v>22.922999999999998</v>
      </c>
      <c r="K6636" s="78">
        <v>1341</v>
      </c>
      <c r="L6636" s="16">
        <v>30.036000000000001</v>
      </c>
    </row>
    <row r="6637" spans="1:12" x14ac:dyDescent="0.2">
      <c r="A6637" s="49">
        <f t="shared" si="105"/>
        <v>43995</v>
      </c>
      <c r="B6637" s="1">
        <v>0</v>
      </c>
      <c r="C6637" s="16">
        <v>89.224000000000004</v>
      </c>
      <c r="D6637" s="16">
        <v>26.936</v>
      </c>
      <c r="E6637" s="16">
        <v>23.46</v>
      </c>
      <c r="F6637" s="16">
        <v>30.3</v>
      </c>
      <c r="G6637" s="16">
        <v>6.1280000000000001</v>
      </c>
      <c r="H6637" s="16">
        <v>20.36</v>
      </c>
      <c r="I6637" s="16">
        <v>161.916</v>
      </c>
      <c r="J6637" s="16">
        <v>18.326000000000001</v>
      </c>
      <c r="K6637" s="78">
        <v>1168</v>
      </c>
      <c r="L6637" s="16">
        <v>30.384</v>
      </c>
    </row>
    <row r="6638" spans="1:12" x14ac:dyDescent="0.2">
      <c r="A6638" s="49">
        <f t="shared" si="105"/>
        <v>43996</v>
      </c>
      <c r="B6638" s="1">
        <v>0</v>
      </c>
      <c r="C6638" s="16">
        <v>88.361999999999995</v>
      </c>
      <c r="D6638" s="16">
        <v>27.777999999999999</v>
      </c>
      <c r="E6638" s="16">
        <v>24.16</v>
      </c>
      <c r="F6638" s="16">
        <v>30.87</v>
      </c>
      <c r="G6638" s="16">
        <v>7.19</v>
      </c>
      <c r="H6638" s="16">
        <v>18.8</v>
      </c>
      <c r="I6638" s="16">
        <v>357.32100000000003</v>
      </c>
      <c r="J6638" s="16">
        <v>20.866</v>
      </c>
      <c r="K6638" s="78">
        <v>1273</v>
      </c>
      <c r="L6638" s="16">
        <v>30.73</v>
      </c>
    </row>
    <row r="6639" spans="1:12" x14ac:dyDescent="0.2">
      <c r="A6639" s="49">
        <f t="shared" si="105"/>
        <v>43997</v>
      </c>
      <c r="B6639" s="1">
        <v>81.284000000000006</v>
      </c>
      <c r="C6639" s="16">
        <v>95.15</v>
      </c>
      <c r="D6639" s="16">
        <v>26.381</v>
      </c>
      <c r="E6639" s="16">
        <v>22.89</v>
      </c>
      <c r="F6639" s="16">
        <v>29.44</v>
      </c>
      <c r="G6639" s="16">
        <v>5.3220000000000001</v>
      </c>
      <c r="H6639" s="16">
        <v>32.07</v>
      </c>
      <c r="I6639" s="16">
        <v>222.11</v>
      </c>
      <c r="J6639" s="16">
        <v>6.6340000000000003</v>
      </c>
      <c r="K6639" s="78">
        <v>1110</v>
      </c>
      <c r="L6639" s="16">
        <v>30.067</v>
      </c>
    </row>
    <row r="6640" spans="1:12" x14ac:dyDescent="0.2">
      <c r="A6640" s="49">
        <f t="shared" si="105"/>
        <v>43998</v>
      </c>
      <c r="B6640" s="1">
        <v>3.556</v>
      </c>
      <c r="C6640" s="16">
        <v>94.463999999999999</v>
      </c>
      <c r="D6640" s="16">
        <v>26.959</v>
      </c>
      <c r="E6640" s="16">
        <v>24.46</v>
      </c>
      <c r="F6640" s="16">
        <v>30.41</v>
      </c>
      <c r="G6640" s="16">
        <v>4.484</v>
      </c>
      <c r="H6640" s="16">
        <v>18.87</v>
      </c>
      <c r="I6640" s="16">
        <v>199.625</v>
      </c>
      <c r="J6640" s="16">
        <v>16.262</v>
      </c>
      <c r="K6640" s="78">
        <v>1265</v>
      </c>
      <c r="L6640" s="16">
        <v>30.251000000000001</v>
      </c>
    </row>
    <row r="6641" spans="1:12" x14ac:dyDescent="0.2">
      <c r="A6641" s="49">
        <f t="shared" si="105"/>
        <v>43999</v>
      </c>
      <c r="B6641" s="1">
        <v>1.27</v>
      </c>
      <c r="C6641" s="16">
        <v>93.772999999999996</v>
      </c>
      <c r="D6641" s="16">
        <v>27.416</v>
      </c>
      <c r="E6641" s="16">
        <v>25.27</v>
      </c>
      <c r="F6641" s="16">
        <v>30.69</v>
      </c>
      <c r="G6641" s="16">
        <v>4.7489999999999997</v>
      </c>
      <c r="H6641" s="16">
        <v>16.23</v>
      </c>
      <c r="I6641" s="16">
        <v>203.15700000000001</v>
      </c>
      <c r="J6641" s="16">
        <v>15.849</v>
      </c>
      <c r="K6641" s="78">
        <v>1307</v>
      </c>
      <c r="L6641" s="16">
        <v>30.349</v>
      </c>
    </row>
    <row r="6642" spans="1:12" x14ac:dyDescent="0.2">
      <c r="A6642" s="49">
        <f t="shared" si="105"/>
        <v>44000</v>
      </c>
      <c r="B6642" s="1">
        <v>25.908000000000001</v>
      </c>
      <c r="C6642" s="16">
        <v>92.424000000000007</v>
      </c>
      <c r="D6642" s="16">
        <v>26.309000000000001</v>
      </c>
      <c r="E6642" s="16">
        <v>24.6</v>
      </c>
      <c r="F6642" s="16">
        <v>28.3</v>
      </c>
      <c r="G6642" s="16">
        <v>5.9390000000000001</v>
      </c>
      <c r="H6642" s="16">
        <v>28.82</v>
      </c>
      <c r="I6642" s="16">
        <v>257.12099999999998</v>
      </c>
      <c r="J6642" s="16">
        <v>9.1340000000000003</v>
      </c>
      <c r="K6642" s="78">
        <v>857</v>
      </c>
      <c r="L6642" s="16">
        <v>30.004000000000001</v>
      </c>
    </row>
    <row r="6643" spans="1:12" x14ac:dyDescent="0.2">
      <c r="A6643" s="49">
        <f t="shared" si="105"/>
        <v>44001</v>
      </c>
      <c r="B6643" s="1">
        <v>19.814</v>
      </c>
      <c r="C6643" s="16">
        <v>94.361000000000004</v>
      </c>
      <c r="D6643" s="16">
        <v>26.817</v>
      </c>
      <c r="E6643" s="16">
        <v>25.09</v>
      </c>
      <c r="F6643" s="16">
        <v>28.36</v>
      </c>
      <c r="G6643" s="16">
        <v>4.298</v>
      </c>
      <c r="H6643" s="16">
        <v>17.29</v>
      </c>
      <c r="I6643" s="16">
        <v>262.28500000000003</v>
      </c>
      <c r="J6643" s="16">
        <v>6.7039999999999997</v>
      </c>
      <c r="K6643" s="78">
        <v>552.79999999999995</v>
      </c>
      <c r="L6643" s="16">
        <v>29.835000000000001</v>
      </c>
    </row>
    <row r="6644" spans="1:12" x14ac:dyDescent="0.2">
      <c r="A6644" s="49">
        <f t="shared" si="105"/>
        <v>44002</v>
      </c>
      <c r="B6644" s="1">
        <v>16.763999999999999</v>
      </c>
      <c r="C6644" s="16">
        <v>95.049000000000007</v>
      </c>
      <c r="D6644" s="16">
        <v>26.986999999999998</v>
      </c>
      <c r="E6644" s="16">
        <v>25.47</v>
      </c>
      <c r="F6644" s="16">
        <v>30.4</v>
      </c>
      <c r="G6644" s="16">
        <v>5.5149999999999997</v>
      </c>
      <c r="H6644" s="16">
        <v>21.06</v>
      </c>
      <c r="I6644" s="16">
        <v>234.649</v>
      </c>
      <c r="J6644" s="16">
        <v>9.4350000000000005</v>
      </c>
      <c r="K6644" s="78">
        <v>1245</v>
      </c>
      <c r="L6644" s="16">
        <v>29.849</v>
      </c>
    </row>
    <row r="6645" spans="1:12" x14ac:dyDescent="0.2">
      <c r="A6645" s="49">
        <f t="shared" si="105"/>
        <v>44003</v>
      </c>
      <c r="B6645" s="1">
        <v>0</v>
      </c>
      <c r="C6645" s="16">
        <v>94.02</v>
      </c>
      <c r="D6645" s="16">
        <v>27.277999999999999</v>
      </c>
      <c r="E6645" s="16">
        <v>25.66</v>
      </c>
      <c r="F6645" s="16">
        <v>29.12</v>
      </c>
      <c r="G6645" s="16">
        <v>5.1680000000000001</v>
      </c>
      <c r="H6645" s="16">
        <v>18.95</v>
      </c>
      <c r="I6645" s="16">
        <v>239.52099999999999</v>
      </c>
      <c r="J6645" s="16">
        <v>9.468</v>
      </c>
      <c r="K6645" s="78">
        <v>645.70000000000005</v>
      </c>
      <c r="L6645" s="16">
        <v>29.907</v>
      </c>
    </row>
    <row r="6646" spans="1:12" x14ac:dyDescent="0.2">
      <c r="A6646" s="49">
        <f t="shared" si="105"/>
        <v>44004</v>
      </c>
      <c r="B6646" s="1">
        <v>0</v>
      </c>
      <c r="C6646" s="16">
        <v>91.14</v>
      </c>
      <c r="D6646" s="16">
        <v>28.094000000000001</v>
      </c>
      <c r="E6646" s="16">
        <v>24.81</v>
      </c>
      <c r="F6646" s="16">
        <v>30.96</v>
      </c>
      <c r="G6646" s="16">
        <v>10.073</v>
      </c>
      <c r="H6646" s="16">
        <v>29.64</v>
      </c>
      <c r="I6646" s="16">
        <v>42.323999999999998</v>
      </c>
      <c r="J6646" s="16">
        <v>17.370999999999999</v>
      </c>
      <c r="K6646" s="78">
        <v>1163</v>
      </c>
      <c r="L6646" s="16">
        <v>30.274000000000001</v>
      </c>
    </row>
    <row r="6647" spans="1:12" x14ac:dyDescent="0.2">
      <c r="A6647" s="49">
        <f t="shared" si="105"/>
        <v>44005</v>
      </c>
      <c r="B6647" s="1">
        <v>20.324000000000002</v>
      </c>
      <c r="C6647" s="16">
        <v>93.902000000000001</v>
      </c>
      <c r="D6647" s="16">
        <v>26.501999999999999</v>
      </c>
      <c r="E6647" s="16">
        <v>24.39</v>
      </c>
      <c r="F6647" s="16">
        <v>28.88</v>
      </c>
      <c r="G6647" s="16">
        <v>8.7780000000000005</v>
      </c>
      <c r="H6647" s="16">
        <v>32.630000000000003</v>
      </c>
      <c r="I6647" s="16">
        <v>127.212</v>
      </c>
      <c r="J6647" s="16">
        <v>6.0720000000000001</v>
      </c>
      <c r="K6647" s="78">
        <v>865</v>
      </c>
      <c r="L6647" s="16">
        <v>29.666</v>
      </c>
    </row>
    <row r="6648" spans="1:12" x14ac:dyDescent="0.2">
      <c r="A6648" s="49">
        <f t="shared" si="105"/>
        <v>44006</v>
      </c>
      <c r="B6648" s="1">
        <v>1.27</v>
      </c>
      <c r="C6648" s="16">
        <v>93.394999999999996</v>
      </c>
      <c r="D6648" s="16">
        <v>27.434999999999999</v>
      </c>
      <c r="E6648" s="16">
        <v>24.7</v>
      </c>
      <c r="F6648" s="16">
        <v>30.18</v>
      </c>
      <c r="G6648" s="16">
        <v>7.0460000000000003</v>
      </c>
      <c r="H6648" s="16">
        <v>23.25</v>
      </c>
      <c r="I6648" s="16">
        <v>261.14800000000002</v>
      </c>
      <c r="J6648" s="16">
        <v>14.965999999999999</v>
      </c>
      <c r="K6648" s="78">
        <v>1048</v>
      </c>
      <c r="L6648" s="16">
        <v>29.739000000000001</v>
      </c>
    </row>
    <row r="6649" spans="1:12" x14ac:dyDescent="0.2">
      <c r="A6649" s="49">
        <f t="shared" si="105"/>
        <v>44007</v>
      </c>
      <c r="B6649" s="1">
        <v>11.43</v>
      </c>
      <c r="C6649" s="16">
        <v>87.427999999999997</v>
      </c>
      <c r="D6649" s="16">
        <v>28.884</v>
      </c>
      <c r="E6649" s="16">
        <v>26.34</v>
      </c>
      <c r="F6649" s="16">
        <v>29.65</v>
      </c>
      <c r="G6649" s="16">
        <v>22.952999999999999</v>
      </c>
      <c r="H6649" s="16">
        <v>50.49</v>
      </c>
      <c r="I6649" s="16">
        <v>35.433</v>
      </c>
      <c r="J6649" s="16">
        <v>22.385999999999999</v>
      </c>
      <c r="K6649" s="78">
        <v>935</v>
      </c>
      <c r="L6649" s="16">
        <v>29.917999999999999</v>
      </c>
    </row>
    <row r="6650" spans="1:12" x14ac:dyDescent="0.2">
      <c r="A6650" s="49">
        <f t="shared" si="105"/>
        <v>44008</v>
      </c>
      <c r="B6650" s="1">
        <v>33.524000000000001</v>
      </c>
      <c r="C6650" s="16">
        <v>93.864000000000004</v>
      </c>
      <c r="D6650" s="16">
        <v>26.939</v>
      </c>
      <c r="E6650" s="16">
        <v>23.68</v>
      </c>
      <c r="F6650" s="16">
        <v>29</v>
      </c>
      <c r="G6650" s="16">
        <v>11.754</v>
      </c>
      <c r="H6650" s="16">
        <v>50.42</v>
      </c>
      <c r="I6650" s="16">
        <v>11.55</v>
      </c>
      <c r="J6650" s="16">
        <v>4.9640000000000004</v>
      </c>
      <c r="K6650" s="78">
        <v>585</v>
      </c>
      <c r="L6650" s="16">
        <v>29.638000000000002</v>
      </c>
    </row>
    <row r="6651" spans="1:12" x14ac:dyDescent="0.2">
      <c r="A6651" s="49">
        <f t="shared" si="105"/>
        <v>44009</v>
      </c>
      <c r="B6651" s="1">
        <v>8.6359999999999992</v>
      </c>
      <c r="C6651" s="16">
        <v>95.352000000000004</v>
      </c>
      <c r="D6651" s="16">
        <v>26.053999999999998</v>
      </c>
      <c r="E6651" s="16">
        <v>24.47</v>
      </c>
      <c r="F6651" s="16">
        <v>27.7</v>
      </c>
      <c r="G6651" s="16">
        <v>4.3879999999999999</v>
      </c>
      <c r="H6651" s="16">
        <v>20.78</v>
      </c>
      <c r="I6651" s="16">
        <v>242.46799999999999</v>
      </c>
      <c r="J6651" s="16">
        <v>5.9980000000000002</v>
      </c>
      <c r="K6651" s="78">
        <v>377.3</v>
      </c>
      <c r="L6651" s="16">
        <v>29.327999999999999</v>
      </c>
    </row>
    <row r="6652" spans="1:12" x14ac:dyDescent="0.2">
      <c r="A6652" s="49">
        <f t="shared" si="105"/>
        <v>44010</v>
      </c>
      <c r="B6652" s="1">
        <v>8.89</v>
      </c>
      <c r="C6652" s="16">
        <v>94.984999999999999</v>
      </c>
      <c r="D6652" s="16">
        <v>26.088999999999999</v>
      </c>
      <c r="E6652" s="16">
        <v>24</v>
      </c>
      <c r="F6652" s="16">
        <v>28.8</v>
      </c>
      <c r="G6652" s="16">
        <v>6.2510000000000003</v>
      </c>
      <c r="H6652" s="16">
        <v>24.06</v>
      </c>
      <c r="I6652" s="16">
        <v>225.22300000000001</v>
      </c>
      <c r="J6652" s="16">
        <v>6.8239999999999998</v>
      </c>
      <c r="K6652" s="78">
        <v>404.7</v>
      </c>
      <c r="L6652" s="16">
        <v>29.06</v>
      </c>
    </row>
    <row r="6653" spans="1:12" x14ac:dyDescent="0.2">
      <c r="A6653" s="49">
        <f t="shared" si="105"/>
        <v>44011</v>
      </c>
      <c r="B6653" s="1">
        <v>13.715999999999999</v>
      </c>
      <c r="C6653" s="16">
        <v>96.100999999999999</v>
      </c>
      <c r="D6653" s="16">
        <v>26.24</v>
      </c>
      <c r="E6653" s="16">
        <v>24.74</v>
      </c>
      <c r="F6653" s="16">
        <v>30.18</v>
      </c>
      <c r="G6653" s="16">
        <v>5.2430000000000003</v>
      </c>
      <c r="H6653" s="16">
        <v>24.8</v>
      </c>
      <c r="I6653" s="16">
        <v>215.92599999999999</v>
      </c>
      <c r="J6653" s="16">
        <v>12.606</v>
      </c>
      <c r="K6653" s="78">
        <v>1206</v>
      </c>
      <c r="L6653" s="16">
        <v>29.373000000000001</v>
      </c>
    </row>
    <row r="6654" spans="1:12" x14ac:dyDescent="0.2">
      <c r="A6654" s="49">
        <f t="shared" si="105"/>
        <v>44012</v>
      </c>
      <c r="B6654" s="1">
        <v>8.1280000000000001</v>
      </c>
      <c r="C6654" s="16">
        <v>95.900999999999996</v>
      </c>
      <c r="D6654" s="16">
        <v>26.225999999999999</v>
      </c>
      <c r="E6654" s="16">
        <v>24.15</v>
      </c>
      <c r="F6654" s="16">
        <v>29.28</v>
      </c>
      <c r="G6654" s="16">
        <v>7.6719999999999997</v>
      </c>
      <c r="H6654" s="16">
        <v>30.76</v>
      </c>
      <c r="I6654" s="16">
        <v>183.71199999999999</v>
      </c>
      <c r="J6654" s="16">
        <v>13.981999999999999</v>
      </c>
      <c r="K6654" s="78">
        <v>1029</v>
      </c>
      <c r="L6654" s="16">
        <v>29.446000000000002</v>
      </c>
    </row>
    <row r="6655" spans="1:12" x14ac:dyDescent="0.2">
      <c r="A6655" s="49">
        <f t="shared" si="105"/>
        <v>44013</v>
      </c>
      <c r="B6655" s="1">
        <v>38.862000000000002</v>
      </c>
      <c r="C6655" s="16">
        <v>90.926000000000002</v>
      </c>
      <c r="D6655" s="16">
        <v>26.16</v>
      </c>
      <c r="E6655" s="16">
        <v>23.87</v>
      </c>
      <c r="F6655" s="16">
        <v>27.75</v>
      </c>
      <c r="G6655" s="16">
        <v>7.69</v>
      </c>
      <c r="H6655" s="16">
        <v>30.34</v>
      </c>
      <c r="I6655" s="16">
        <v>300.51499999999999</v>
      </c>
      <c r="J6655" s="16">
        <v>10.391999999999999</v>
      </c>
      <c r="K6655" s="78">
        <v>932</v>
      </c>
      <c r="L6655" s="16">
        <v>29.085000000000001</v>
      </c>
    </row>
    <row r="6656" spans="1:12" x14ac:dyDescent="0.2">
      <c r="A6656" s="49">
        <f t="shared" si="105"/>
        <v>44014</v>
      </c>
      <c r="B6656" s="1">
        <v>5.5880000000000001</v>
      </c>
      <c r="C6656" s="16">
        <v>94.442999999999998</v>
      </c>
      <c r="D6656" s="16">
        <v>26.308</v>
      </c>
      <c r="E6656" s="16">
        <v>24.31</v>
      </c>
      <c r="F6656" s="16">
        <v>29.62</v>
      </c>
      <c r="G6656" s="16">
        <v>6.0590000000000002</v>
      </c>
      <c r="H6656" s="16">
        <v>23.25</v>
      </c>
      <c r="I6656" s="16">
        <v>234.99700000000001</v>
      </c>
      <c r="J6656" s="16">
        <v>13.356999999999999</v>
      </c>
      <c r="K6656" s="78">
        <v>1130</v>
      </c>
      <c r="L6656" s="16">
        <v>29.215</v>
      </c>
    </row>
    <row r="6657" spans="1:12" x14ac:dyDescent="0.2">
      <c r="A6657" s="49">
        <f t="shared" si="105"/>
        <v>44015</v>
      </c>
      <c r="B6657" s="1">
        <v>15.494</v>
      </c>
      <c r="C6657" s="16">
        <v>95.043000000000006</v>
      </c>
      <c r="D6657" s="16">
        <v>26.465</v>
      </c>
      <c r="E6657" s="16">
        <v>24.51</v>
      </c>
      <c r="F6657" s="16">
        <v>28.98</v>
      </c>
      <c r="G6657" s="16">
        <v>5.6950000000000003</v>
      </c>
      <c r="H6657" s="16">
        <v>21.45</v>
      </c>
      <c r="I6657" s="16">
        <v>248.07599999999999</v>
      </c>
      <c r="J6657" s="16">
        <v>12.694000000000001</v>
      </c>
      <c r="K6657" s="78">
        <v>848</v>
      </c>
      <c r="L6657" s="16">
        <v>29.411000000000001</v>
      </c>
    </row>
    <row r="6658" spans="1:12" x14ac:dyDescent="0.2">
      <c r="A6658" s="49">
        <f t="shared" si="105"/>
        <v>44016</v>
      </c>
      <c r="B6658" s="1">
        <v>29.21</v>
      </c>
      <c r="C6658" s="16">
        <v>96.308999999999997</v>
      </c>
      <c r="D6658" s="16">
        <v>25.317</v>
      </c>
      <c r="E6658" s="16">
        <v>23.63</v>
      </c>
      <c r="F6658" s="16">
        <v>27.47</v>
      </c>
      <c r="G6658" s="16">
        <v>6.3390000000000004</v>
      </c>
      <c r="H6658" s="16">
        <v>31.08</v>
      </c>
      <c r="I6658" s="16">
        <v>206.964</v>
      </c>
      <c r="J6658" s="16">
        <v>4.181</v>
      </c>
      <c r="K6658" s="78">
        <v>241.1</v>
      </c>
      <c r="L6658" s="16">
        <v>28.826000000000001</v>
      </c>
    </row>
    <row r="6659" spans="1:12" x14ac:dyDescent="0.2">
      <c r="A6659" s="49">
        <f t="shared" si="105"/>
        <v>44017</v>
      </c>
      <c r="B6659" s="1">
        <v>2.032</v>
      </c>
      <c r="C6659" s="16">
        <v>92.522000000000006</v>
      </c>
      <c r="D6659" s="16">
        <v>26.335999999999999</v>
      </c>
      <c r="E6659" s="16">
        <v>23.61</v>
      </c>
      <c r="F6659" s="16">
        <v>30.71</v>
      </c>
      <c r="G6659" s="16">
        <v>5.9930000000000003</v>
      </c>
      <c r="H6659" s="16">
        <v>24.7</v>
      </c>
      <c r="I6659" s="16">
        <v>146.41399999999999</v>
      </c>
      <c r="J6659" s="16">
        <v>18.041</v>
      </c>
      <c r="K6659" s="78">
        <v>1213</v>
      </c>
      <c r="L6659" s="16">
        <v>29.689</v>
      </c>
    </row>
    <row r="6660" spans="1:12" x14ac:dyDescent="0.2">
      <c r="A6660" s="49">
        <f t="shared" si="105"/>
        <v>44018</v>
      </c>
      <c r="B6660" s="1">
        <v>3.302</v>
      </c>
      <c r="C6660" s="16">
        <v>91.418000000000006</v>
      </c>
      <c r="D6660" s="16">
        <v>27.102</v>
      </c>
      <c r="E6660" s="16">
        <v>24.35</v>
      </c>
      <c r="F6660" s="16">
        <v>29.49</v>
      </c>
      <c r="G6660" s="16">
        <v>11.288</v>
      </c>
      <c r="H6660" s="16">
        <v>31.01</v>
      </c>
      <c r="I6660" s="16">
        <v>54.927999999999997</v>
      </c>
      <c r="J6660" s="16">
        <v>14.651</v>
      </c>
      <c r="K6660" s="78">
        <v>1057</v>
      </c>
      <c r="L6660" s="16">
        <v>29.864999999999998</v>
      </c>
    </row>
    <row r="6661" spans="1:12" x14ac:dyDescent="0.2">
      <c r="A6661" s="49">
        <f t="shared" si="105"/>
        <v>44019</v>
      </c>
      <c r="B6661" s="1">
        <v>26.92</v>
      </c>
      <c r="C6661" s="16">
        <v>90.933000000000007</v>
      </c>
      <c r="D6661" s="16">
        <v>27.331</v>
      </c>
      <c r="E6661" s="16">
        <v>24.95</v>
      </c>
      <c r="F6661" s="16">
        <v>29.58</v>
      </c>
      <c r="G6661" s="16">
        <v>16.239000000000001</v>
      </c>
      <c r="H6661" s="16">
        <v>37.29</v>
      </c>
      <c r="I6661" s="16">
        <v>26.582999999999998</v>
      </c>
      <c r="J6661" s="16">
        <v>16.709</v>
      </c>
      <c r="K6661" s="78">
        <v>1208</v>
      </c>
      <c r="L6661" s="16">
        <v>29.635999999999999</v>
      </c>
    </row>
    <row r="6662" spans="1:12" x14ac:dyDescent="0.2">
      <c r="A6662" s="49">
        <f t="shared" si="105"/>
        <v>44020</v>
      </c>
      <c r="B6662" s="1">
        <v>7.3659999999999997</v>
      </c>
      <c r="C6662" s="16">
        <v>94.073999999999998</v>
      </c>
      <c r="D6662" s="16">
        <v>25.943999999999999</v>
      </c>
      <c r="E6662" s="16">
        <v>24.32</v>
      </c>
      <c r="F6662" s="16">
        <v>28.67</v>
      </c>
      <c r="G6662" s="16">
        <v>6.1779999999999999</v>
      </c>
      <c r="H6662" s="16">
        <v>24.52</v>
      </c>
      <c r="I6662" s="16">
        <v>259.75799999999998</v>
      </c>
      <c r="J6662" s="16">
        <v>8.4209999999999994</v>
      </c>
      <c r="K6662" s="78">
        <v>604.6</v>
      </c>
      <c r="L6662" s="16">
        <v>29.001000000000001</v>
      </c>
    </row>
    <row r="6663" spans="1:12" x14ac:dyDescent="0.2">
      <c r="A6663" s="49">
        <f t="shared" si="105"/>
        <v>44021</v>
      </c>
      <c r="B6663" s="1">
        <v>0</v>
      </c>
      <c r="C6663" s="16">
        <v>89.09</v>
      </c>
      <c r="D6663" s="16">
        <v>27.172999999999998</v>
      </c>
      <c r="E6663" s="16">
        <v>24.38</v>
      </c>
      <c r="F6663" s="16">
        <v>30.09</v>
      </c>
      <c r="G6663" s="16">
        <v>7.125</v>
      </c>
      <c r="H6663" s="16">
        <v>18.63</v>
      </c>
      <c r="I6663" s="16">
        <v>260.19799999999998</v>
      </c>
      <c r="J6663" s="16">
        <v>20.847000000000001</v>
      </c>
      <c r="K6663" s="78">
        <v>1349</v>
      </c>
      <c r="L6663" s="16">
        <v>29.619</v>
      </c>
    </row>
    <row r="6664" spans="1:12" x14ac:dyDescent="0.2">
      <c r="A6664" s="49">
        <f t="shared" si="105"/>
        <v>44022</v>
      </c>
      <c r="B6664" s="1">
        <v>5.3339999999999996</v>
      </c>
      <c r="C6664" s="16">
        <v>91.965000000000003</v>
      </c>
      <c r="D6664" s="16">
        <v>27.096</v>
      </c>
      <c r="E6664" s="16">
        <v>24.7</v>
      </c>
      <c r="F6664" s="16">
        <v>30.52</v>
      </c>
      <c r="G6664" s="16">
        <v>7.47</v>
      </c>
      <c r="H6664" s="16">
        <v>27.77</v>
      </c>
      <c r="I6664" s="16">
        <v>47.042000000000002</v>
      </c>
      <c r="J6664" s="16">
        <v>17.494</v>
      </c>
      <c r="K6664" s="78">
        <v>1354</v>
      </c>
      <c r="L6664" s="16">
        <v>29.798999999999999</v>
      </c>
    </row>
    <row r="6665" spans="1:12" x14ac:dyDescent="0.2">
      <c r="A6665" s="49">
        <f t="shared" si="105"/>
        <v>44023</v>
      </c>
      <c r="B6665" s="1">
        <v>11.683999999999999</v>
      </c>
      <c r="C6665" s="16">
        <v>93.531999999999996</v>
      </c>
      <c r="D6665" s="16">
        <v>25.922000000000001</v>
      </c>
      <c r="E6665" s="16">
        <v>24.61</v>
      </c>
      <c r="F6665" s="16">
        <v>27.97</v>
      </c>
      <c r="G6665" s="16">
        <v>6.2939999999999996</v>
      </c>
      <c r="H6665" s="16">
        <v>27.52</v>
      </c>
      <c r="I6665" s="16">
        <v>229.20599999999999</v>
      </c>
      <c r="J6665" s="16">
        <v>9.1679999999999993</v>
      </c>
      <c r="K6665" s="78">
        <v>657.5</v>
      </c>
      <c r="L6665" s="16">
        <v>29.273</v>
      </c>
    </row>
    <row r="6666" spans="1:12" x14ac:dyDescent="0.2">
      <c r="A6666" s="49">
        <f t="shared" ref="A6666:A6729" si="106">A6665+1</f>
        <v>44024</v>
      </c>
      <c r="B6666" s="1">
        <v>0.50800000000000001</v>
      </c>
      <c r="C6666" s="16">
        <v>91.417000000000002</v>
      </c>
      <c r="D6666" s="16">
        <v>26.882000000000001</v>
      </c>
      <c r="E6666" s="16">
        <v>24.55</v>
      </c>
      <c r="F6666" s="16">
        <v>29.67</v>
      </c>
      <c r="G6666" s="16">
        <v>5.6109999999999998</v>
      </c>
      <c r="H6666" s="16">
        <v>13.79</v>
      </c>
      <c r="I6666" s="16">
        <v>249.92699999999999</v>
      </c>
      <c r="J6666" s="16">
        <v>16.274999999999999</v>
      </c>
      <c r="K6666" s="78">
        <v>966</v>
      </c>
      <c r="L6666" s="16">
        <v>29.465</v>
      </c>
    </row>
    <row r="6667" spans="1:12" x14ac:dyDescent="0.2">
      <c r="A6667" s="49">
        <f t="shared" si="106"/>
        <v>44025</v>
      </c>
      <c r="B6667" s="1">
        <v>49.783999999999999</v>
      </c>
      <c r="C6667" s="16">
        <v>96.003</v>
      </c>
      <c r="D6667" s="16">
        <v>25.800999999999998</v>
      </c>
      <c r="E6667" s="16">
        <v>23.89</v>
      </c>
      <c r="F6667" s="16">
        <v>27.95</v>
      </c>
      <c r="G6667" s="16">
        <v>6.0819999999999999</v>
      </c>
      <c r="H6667" s="16">
        <v>35.700000000000003</v>
      </c>
      <c r="I6667" s="16">
        <v>279.642</v>
      </c>
      <c r="J6667" s="16">
        <v>4.008</v>
      </c>
      <c r="K6667" s="78">
        <v>390</v>
      </c>
      <c r="L6667" s="16">
        <v>28.989000000000001</v>
      </c>
    </row>
    <row r="6668" spans="1:12" x14ac:dyDescent="0.2">
      <c r="A6668" s="49">
        <f t="shared" si="106"/>
        <v>44026</v>
      </c>
      <c r="B6668" s="1">
        <v>23.367999999999999</v>
      </c>
      <c r="C6668" s="16">
        <v>94.616</v>
      </c>
      <c r="D6668" s="16">
        <v>25.497</v>
      </c>
      <c r="E6668" s="16">
        <v>23.01</v>
      </c>
      <c r="F6668" s="16">
        <v>29.53</v>
      </c>
      <c r="G6668" s="16">
        <v>5.5469999999999997</v>
      </c>
      <c r="H6668" s="16">
        <v>40.4</v>
      </c>
      <c r="I6668" s="16">
        <v>178.96100000000001</v>
      </c>
      <c r="J6668" s="16">
        <v>9.8379999999999992</v>
      </c>
      <c r="K6668" s="78">
        <v>1222</v>
      </c>
      <c r="L6668" s="16">
        <v>28.856000000000002</v>
      </c>
    </row>
    <row r="6669" spans="1:12" x14ac:dyDescent="0.2">
      <c r="A6669" s="49">
        <f t="shared" si="106"/>
        <v>44027</v>
      </c>
      <c r="B6669" s="1">
        <v>0</v>
      </c>
      <c r="C6669" s="16">
        <v>91.254999999999995</v>
      </c>
      <c r="D6669" s="16">
        <v>27.154</v>
      </c>
      <c r="E6669" s="16">
        <v>23.24</v>
      </c>
      <c r="F6669" s="16">
        <v>30.3</v>
      </c>
      <c r="G6669" s="16">
        <v>8.6349999999999998</v>
      </c>
      <c r="H6669" s="16">
        <v>26.21</v>
      </c>
      <c r="I6669" s="16">
        <v>290.65300000000002</v>
      </c>
      <c r="J6669" s="16">
        <v>23.234999999999999</v>
      </c>
      <c r="K6669" s="78">
        <v>1209</v>
      </c>
      <c r="L6669" s="16">
        <v>29.332000000000001</v>
      </c>
    </row>
    <row r="6670" spans="1:12" x14ac:dyDescent="0.2">
      <c r="A6670" s="49">
        <f t="shared" si="106"/>
        <v>44028</v>
      </c>
      <c r="B6670" s="1">
        <v>0</v>
      </c>
      <c r="C6670" s="16">
        <v>86.682000000000002</v>
      </c>
      <c r="D6670" s="16">
        <v>28.527000000000001</v>
      </c>
      <c r="E6670" s="16">
        <v>28.06</v>
      </c>
      <c r="F6670" s="16">
        <v>29.18</v>
      </c>
      <c r="G6670" s="16">
        <v>22.838000000000001</v>
      </c>
      <c r="H6670" s="16">
        <v>34.36</v>
      </c>
      <c r="I6670" s="16">
        <v>20.594999999999999</v>
      </c>
      <c r="J6670" s="16">
        <v>18.766999999999999</v>
      </c>
      <c r="K6670" s="78">
        <v>1056</v>
      </c>
      <c r="L6670" s="16">
        <v>29.373999999999999</v>
      </c>
    </row>
    <row r="6671" spans="1:12" x14ac:dyDescent="0.2">
      <c r="A6671" s="49">
        <f t="shared" si="106"/>
        <v>44029</v>
      </c>
      <c r="B6671" s="1">
        <v>24.384</v>
      </c>
      <c r="C6671" s="16">
        <v>89.552999999999997</v>
      </c>
      <c r="D6671" s="16">
        <v>28.155999999999999</v>
      </c>
      <c r="E6671" s="16">
        <v>26.42</v>
      </c>
      <c r="F6671" s="16">
        <v>29.23</v>
      </c>
      <c r="G6671" s="16">
        <v>19.77</v>
      </c>
      <c r="H6671" s="16">
        <v>44.45</v>
      </c>
      <c r="I6671" s="16">
        <v>15.571999999999999</v>
      </c>
      <c r="J6671" s="16">
        <v>19.619</v>
      </c>
      <c r="K6671" s="78">
        <v>1154</v>
      </c>
      <c r="L6671" s="16">
        <v>29.536000000000001</v>
      </c>
    </row>
    <row r="6672" spans="1:12" x14ac:dyDescent="0.2">
      <c r="A6672" s="49">
        <f t="shared" si="106"/>
        <v>44030</v>
      </c>
      <c r="B6672" s="1">
        <v>28.448</v>
      </c>
      <c r="C6672" s="16">
        <v>90.942999999999998</v>
      </c>
      <c r="D6672" s="16">
        <v>28.446999999999999</v>
      </c>
      <c r="E6672" s="16">
        <v>26.18</v>
      </c>
      <c r="F6672" s="16">
        <v>30</v>
      </c>
      <c r="G6672" s="16">
        <v>13.018000000000001</v>
      </c>
      <c r="H6672" s="16">
        <v>29.14</v>
      </c>
      <c r="I6672" s="16">
        <v>23.942</v>
      </c>
      <c r="J6672" s="16">
        <v>19.509</v>
      </c>
      <c r="K6672" s="78">
        <v>1001</v>
      </c>
      <c r="L6672" s="16">
        <v>29.774000000000001</v>
      </c>
    </row>
    <row r="6673" spans="1:12" x14ac:dyDescent="0.2">
      <c r="A6673" s="49">
        <f t="shared" si="106"/>
        <v>44031</v>
      </c>
      <c r="B6673" s="1">
        <v>2.286</v>
      </c>
      <c r="C6673" s="16">
        <v>90.605000000000004</v>
      </c>
      <c r="D6673" s="16">
        <v>28.501000000000001</v>
      </c>
      <c r="E6673" s="16">
        <v>27.49</v>
      </c>
      <c r="F6673" s="16">
        <v>29.18</v>
      </c>
      <c r="G6673" s="16">
        <v>17.260000000000002</v>
      </c>
      <c r="H6673" s="16">
        <v>32.880000000000003</v>
      </c>
      <c r="I6673" s="16">
        <v>33.715000000000003</v>
      </c>
      <c r="J6673" s="16">
        <v>14.62</v>
      </c>
      <c r="K6673" s="78">
        <v>1150</v>
      </c>
      <c r="L6673" s="16">
        <v>29.658000000000001</v>
      </c>
    </row>
    <row r="6674" spans="1:12" x14ac:dyDescent="0.2">
      <c r="A6674" s="49">
        <f t="shared" si="106"/>
        <v>44032</v>
      </c>
      <c r="B6674" s="1">
        <v>28.193999999999999</v>
      </c>
      <c r="C6674" s="16">
        <v>92.888999999999996</v>
      </c>
      <c r="D6674" s="16">
        <v>26.901</v>
      </c>
      <c r="E6674" s="16">
        <v>23.61</v>
      </c>
      <c r="F6674" s="16">
        <v>29.46</v>
      </c>
      <c r="G6674" s="16">
        <v>11.613</v>
      </c>
      <c r="H6674" s="16">
        <v>39.200000000000003</v>
      </c>
      <c r="I6674" s="16">
        <v>25.382000000000001</v>
      </c>
      <c r="J6674" s="16">
        <v>13.464</v>
      </c>
      <c r="K6674" s="78">
        <v>1121</v>
      </c>
      <c r="L6674" s="16">
        <v>29.428000000000001</v>
      </c>
    </row>
    <row r="6675" spans="1:12" x14ac:dyDescent="0.2">
      <c r="A6675" s="49">
        <f t="shared" si="106"/>
        <v>44033</v>
      </c>
      <c r="B6675" s="1">
        <v>40.646000000000001</v>
      </c>
      <c r="C6675" s="16">
        <v>95.067999999999998</v>
      </c>
      <c r="D6675" s="16">
        <v>26.071000000000002</v>
      </c>
      <c r="E6675" s="16">
        <v>24.17</v>
      </c>
      <c r="F6675" s="16">
        <v>29.08</v>
      </c>
      <c r="G6675" s="16">
        <v>5.1429999999999998</v>
      </c>
      <c r="H6675" s="16">
        <v>17.78</v>
      </c>
      <c r="I6675" s="16">
        <v>241.32300000000001</v>
      </c>
      <c r="J6675" s="16">
        <v>7.8150000000000004</v>
      </c>
      <c r="K6675" s="78">
        <v>1242</v>
      </c>
      <c r="L6675" s="16">
        <v>28.981000000000002</v>
      </c>
    </row>
    <row r="6676" spans="1:12" x14ac:dyDescent="0.2">
      <c r="A6676" s="49">
        <f t="shared" si="106"/>
        <v>44034</v>
      </c>
      <c r="B6676" s="1">
        <v>8.1280000000000001</v>
      </c>
      <c r="C6676" s="16">
        <v>94.998000000000005</v>
      </c>
      <c r="D6676" s="16">
        <v>26.061</v>
      </c>
      <c r="E6676" s="16">
        <v>24.54</v>
      </c>
      <c r="F6676" s="16">
        <v>28.33</v>
      </c>
      <c r="G6676" s="16">
        <v>4.67</v>
      </c>
      <c r="H6676" s="16">
        <v>16.48</v>
      </c>
      <c r="I6676" s="16">
        <v>255.92500000000001</v>
      </c>
      <c r="J6676" s="16">
        <v>8.7729999999999997</v>
      </c>
      <c r="K6676" s="78">
        <v>652.6</v>
      </c>
      <c r="L6676" s="16">
        <v>28.806999999999999</v>
      </c>
    </row>
    <row r="6677" spans="1:12" x14ac:dyDescent="0.2">
      <c r="A6677" s="49">
        <f t="shared" si="106"/>
        <v>44035</v>
      </c>
      <c r="B6677" s="1">
        <v>0</v>
      </c>
      <c r="C6677" s="16">
        <v>92.498999999999995</v>
      </c>
      <c r="D6677" s="16">
        <v>26.382999999999999</v>
      </c>
      <c r="E6677" s="16">
        <v>23.94</v>
      </c>
      <c r="F6677" s="16">
        <v>28.71</v>
      </c>
      <c r="G6677" s="16">
        <v>5.0789999999999997</v>
      </c>
      <c r="H6677" s="16">
        <v>16.760000000000002</v>
      </c>
      <c r="I6677" s="16">
        <v>258.43599999999998</v>
      </c>
      <c r="J6677" s="16">
        <v>18.673999999999999</v>
      </c>
      <c r="K6677" s="78">
        <v>960</v>
      </c>
      <c r="L6677" s="16">
        <v>29.347999999999999</v>
      </c>
    </row>
    <row r="6678" spans="1:12" x14ac:dyDescent="0.2">
      <c r="A6678" s="49">
        <f t="shared" si="106"/>
        <v>44036</v>
      </c>
      <c r="B6678" s="1">
        <v>1.27</v>
      </c>
      <c r="C6678" s="16">
        <v>94.518000000000001</v>
      </c>
      <c r="D6678" s="16">
        <v>26.113</v>
      </c>
      <c r="E6678" s="16">
        <v>24.77</v>
      </c>
      <c r="F6678" s="16">
        <v>28.13</v>
      </c>
      <c r="G6678" s="16">
        <v>4.907</v>
      </c>
      <c r="H6678" s="16">
        <v>20.46</v>
      </c>
      <c r="I6678" s="16">
        <v>212.12700000000001</v>
      </c>
      <c r="J6678" s="16">
        <v>11.882</v>
      </c>
      <c r="K6678" s="78">
        <v>899</v>
      </c>
      <c r="L6678" s="16">
        <v>29.021999999999998</v>
      </c>
    </row>
    <row r="6679" spans="1:12" x14ac:dyDescent="0.2">
      <c r="A6679" s="49">
        <f t="shared" si="106"/>
        <v>44037</v>
      </c>
      <c r="B6679" s="1">
        <v>4.3179999999999996</v>
      </c>
      <c r="C6679" s="16">
        <v>92.988</v>
      </c>
      <c r="D6679" s="16">
        <v>26.329000000000001</v>
      </c>
      <c r="E6679" s="16">
        <v>24.17</v>
      </c>
      <c r="F6679" s="16">
        <v>30.17</v>
      </c>
      <c r="G6679" s="16">
        <v>4.7249999999999996</v>
      </c>
      <c r="H6679" s="16">
        <v>18.239999999999998</v>
      </c>
      <c r="I6679" s="16">
        <v>187.852</v>
      </c>
      <c r="J6679" s="16">
        <v>15.167999999999999</v>
      </c>
      <c r="K6679" s="78">
        <v>1298</v>
      </c>
      <c r="L6679" s="16">
        <v>29.027000000000001</v>
      </c>
    </row>
    <row r="6680" spans="1:12" x14ac:dyDescent="0.2">
      <c r="A6680" s="49">
        <f t="shared" si="106"/>
        <v>44038</v>
      </c>
      <c r="B6680" s="1">
        <v>9.3979999999999997</v>
      </c>
      <c r="C6680" s="16">
        <v>90.372</v>
      </c>
      <c r="D6680" s="16">
        <v>26.966999999999999</v>
      </c>
      <c r="E6680" s="16">
        <v>23.91</v>
      </c>
      <c r="F6680" s="16">
        <v>29.95</v>
      </c>
      <c r="G6680" s="16">
        <v>6.569</v>
      </c>
      <c r="H6680" s="16">
        <v>25.47</v>
      </c>
      <c r="I6680" s="16">
        <v>246.03800000000001</v>
      </c>
      <c r="J6680" s="16">
        <v>22.398</v>
      </c>
      <c r="K6680" s="78">
        <v>1257</v>
      </c>
      <c r="L6680" s="16">
        <v>29.69</v>
      </c>
    </row>
    <row r="6681" spans="1:12" x14ac:dyDescent="0.2">
      <c r="A6681" s="49">
        <f t="shared" si="106"/>
        <v>44039</v>
      </c>
      <c r="B6681" s="1">
        <v>16.510000000000002</v>
      </c>
      <c r="C6681" s="16">
        <v>93.444000000000003</v>
      </c>
      <c r="D6681" s="16">
        <v>26.928999999999998</v>
      </c>
      <c r="E6681" s="16">
        <v>24.92</v>
      </c>
      <c r="F6681" s="16">
        <v>30.04</v>
      </c>
      <c r="G6681" s="16">
        <v>6.181</v>
      </c>
      <c r="H6681" s="16">
        <v>22.93</v>
      </c>
      <c r="I6681" s="16">
        <v>242.108</v>
      </c>
      <c r="J6681" s="16">
        <v>19.760000000000002</v>
      </c>
      <c r="K6681" s="78">
        <v>1251</v>
      </c>
      <c r="L6681" s="16">
        <v>29.643000000000001</v>
      </c>
    </row>
    <row r="6682" spans="1:12" x14ac:dyDescent="0.2">
      <c r="A6682" s="49">
        <f t="shared" si="106"/>
        <v>44040</v>
      </c>
      <c r="B6682" s="1">
        <v>4.3179999999999996</v>
      </c>
      <c r="C6682" s="16">
        <v>91.545000000000002</v>
      </c>
      <c r="D6682" s="16">
        <v>26.974</v>
      </c>
      <c r="E6682" s="16">
        <v>24.6</v>
      </c>
      <c r="F6682" s="16">
        <v>29.33</v>
      </c>
      <c r="G6682" s="16">
        <v>7.1710000000000003</v>
      </c>
      <c r="H6682" s="16">
        <v>24.84</v>
      </c>
      <c r="I6682" s="16">
        <v>316.79300000000001</v>
      </c>
      <c r="J6682" s="16">
        <v>20.077000000000002</v>
      </c>
      <c r="K6682" s="78">
        <v>1128</v>
      </c>
      <c r="L6682" s="16">
        <v>29.94</v>
      </c>
    </row>
    <row r="6683" spans="1:12" x14ac:dyDescent="0.2">
      <c r="A6683" s="49">
        <f t="shared" si="106"/>
        <v>44041</v>
      </c>
      <c r="B6683" s="1">
        <v>1.778</v>
      </c>
      <c r="C6683" s="16">
        <v>90.623999999999995</v>
      </c>
      <c r="D6683" s="16">
        <v>28.288</v>
      </c>
      <c r="E6683" s="16">
        <v>25.6</v>
      </c>
      <c r="F6683" s="16">
        <v>30</v>
      </c>
      <c r="G6683" s="16">
        <v>13.074</v>
      </c>
      <c r="H6683" s="16">
        <v>34.43</v>
      </c>
      <c r="I6683" s="16">
        <v>353.935</v>
      </c>
      <c r="J6683" s="16">
        <v>20.707000000000001</v>
      </c>
      <c r="K6683" s="78">
        <v>1051</v>
      </c>
      <c r="L6683" s="16">
        <v>30.109000000000002</v>
      </c>
    </row>
    <row r="6684" spans="1:12" x14ac:dyDescent="0.2">
      <c r="A6684" s="49">
        <f t="shared" si="106"/>
        <v>44042</v>
      </c>
      <c r="B6684" s="1">
        <v>0</v>
      </c>
      <c r="C6684" s="16">
        <v>88.415999999999997</v>
      </c>
      <c r="D6684" s="16">
        <v>28.911000000000001</v>
      </c>
      <c r="E6684" s="16">
        <v>27.05</v>
      </c>
      <c r="F6684" s="16">
        <v>29.94</v>
      </c>
      <c r="G6684" s="16">
        <v>15.637</v>
      </c>
      <c r="H6684" s="16">
        <v>28.89</v>
      </c>
      <c r="I6684" s="16">
        <v>27.199000000000002</v>
      </c>
      <c r="J6684" s="16">
        <v>25.213000000000001</v>
      </c>
      <c r="K6684" s="78">
        <v>1063</v>
      </c>
      <c r="L6684" s="16">
        <v>30.370999999999999</v>
      </c>
    </row>
    <row r="6685" spans="1:12" x14ac:dyDescent="0.2">
      <c r="A6685" s="49">
        <f t="shared" si="106"/>
        <v>44043</v>
      </c>
      <c r="B6685" s="1">
        <v>0</v>
      </c>
      <c r="C6685" s="16">
        <v>84.724000000000004</v>
      </c>
      <c r="D6685" s="16">
        <v>28.744</v>
      </c>
      <c r="E6685" s="16">
        <v>27.8</v>
      </c>
      <c r="F6685" s="16">
        <v>29.99</v>
      </c>
      <c r="G6685" s="16">
        <v>9.7680000000000007</v>
      </c>
      <c r="H6685" s="16">
        <v>21.38</v>
      </c>
      <c r="I6685" s="16">
        <v>356.33</v>
      </c>
      <c r="J6685" s="16">
        <v>20.782</v>
      </c>
      <c r="K6685" s="78">
        <v>1005</v>
      </c>
      <c r="L6685" s="16">
        <v>30.477</v>
      </c>
    </row>
    <row r="6686" spans="1:12" x14ac:dyDescent="0.2">
      <c r="A6686" s="49">
        <f t="shared" si="106"/>
        <v>44044</v>
      </c>
      <c r="B6686" s="1">
        <v>0</v>
      </c>
      <c r="C6686" s="16">
        <v>86.582999999999998</v>
      </c>
      <c r="D6686" s="16">
        <v>28.347999999999999</v>
      </c>
      <c r="E6686" s="16">
        <v>25.76</v>
      </c>
      <c r="F6686" s="16">
        <v>30.24</v>
      </c>
      <c r="G6686" s="16">
        <v>6.0970000000000004</v>
      </c>
      <c r="H6686" s="16">
        <v>16.48</v>
      </c>
      <c r="I6686" s="16">
        <v>24.773</v>
      </c>
      <c r="J6686" s="16">
        <v>20.571999999999999</v>
      </c>
      <c r="K6686" s="78">
        <v>1062</v>
      </c>
      <c r="L6686" s="16">
        <v>30.286000000000001</v>
      </c>
    </row>
    <row r="6687" spans="1:12" x14ac:dyDescent="0.2">
      <c r="A6687" s="49">
        <f t="shared" si="106"/>
        <v>44045</v>
      </c>
      <c r="B6687" s="1">
        <v>26.67</v>
      </c>
      <c r="C6687" s="16">
        <v>92.186000000000007</v>
      </c>
      <c r="D6687" s="16">
        <v>28.161000000000001</v>
      </c>
      <c r="E6687" s="16">
        <v>25.99</v>
      </c>
      <c r="F6687" s="16">
        <v>30.06</v>
      </c>
      <c r="G6687" s="16">
        <v>6.3559999999999999</v>
      </c>
      <c r="H6687" s="16">
        <v>21.13</v>
      </c>
      <c r="I6687" s="16">
        <v>349.935</v>
      </c>
      <c r="J6687" s="16">
        <v>12.257999999999999</v>
      </c>
      <c r="K6687" s="78">
        <v>1191</v>
      </c>
      <c r="L6687" s="16">
        <v>30.4</v>
      </c>
    </row>
    <row r="6688" spans="1:12" x14ac:dyDescent="0.2">
      <c r="A6688" s="49">
        <f t="shared" si="106"/>
        <v>44046</v>
      </c>
      <c r="B6688" s="1">
        <v>10.667999999999999</v>
      </c>
      <c r="C6688" s="16">
        <v>92.165999999999997</v>
      </c>
      <c r="D6688" s="16">
        <v>28.039000000000001</v>
      </c>
      <c r="E6688" s="16">
        <v>25.99</v>
      </c>
      <c r="F6688" s="16">
        <v>30.66</v>
      </c>
      <c r="G6688" s="16">
        <v>5.8440000000000003</v>
      </c>
      <c r="H6688" s="16">
        <v>22.51</v>
      </c>
      <c r="I6688" s="16">
        <v>267.18799999999999</v>
      </c>
      <c r="J6688" s="16">
        <v>17.195</v>
      </c>
      <c r="K6688" s="78">
        <v>945</v>
      </c>
      <c r="L6688" s="16">
        <v>30.245999999999999</v>
      </c>
    </row>
    <row r="6689" spans="1:12" x14ac:dyDescent="0.2">
      <c r="A6689" s="49">
        <f t="shared" si="106"/>
        <v>44047</v>
      </c>
      <c r="B6689" s="1">
        <v>17.018000000000001</v>
      </c>
      <c r="C6689" s="16">
        <v>91.287999999999997</v>
      </c>
      <c r="D6689" s="16">
        <v>27.628</v>
      </c>
      <c r="E6689" s="16">
        <v>24.85</v>
      </c>
      <c r="F6689" s="16">
        <v>30.16</v>
      </c>
      <c r="G6689" s="16">
        <v>6.585</v>
      </c>
      <c r="H6689" s="16">
        <v>31.01</v>
      </c>
      <c r="I6689" s="16">
        <v>283.32600000000002</v>
      </c>
      <c r="J6689" s="16">
        <v>17.631</v>
      </c>
      <c r="K6689" s="78">
        <v>1023</v>
      </c>
      <c r="L6689" s="16">
        <v>29.997</v>
      </c>
    </row>
    <row r="6690" spans="1:12" x14ac:dyDescent="0.2">
      <c r="A6690" s="49">
        <f t="shared" si="106"/>
        <v>44048</v>
      </c>
      <c r="B6690" s="1">
        <v>11.683999999999999</v>
      </c>
      <c r="C6690" s="16">
        <v>95.403999999999996</v>
      </c>
      <c r="D6690" s="16">
        <v>26.05</v>
      </c>
      <c r="E6690" s="16">
        <v>23.53</v>
      </c>
      <c r="F6690" s="16">
        <v>29.01</v>
      </c>
      <c r="G6690" s="16">
        <v>5.0720000000000001</v>
      </c>
      <c r="H6690" s="16">
        <v>47.66</v>
      </c>
      <c r="I6690" s="16">
        <v>179.387</v>
      </c>
      <c r="J6690" s="16">
        <v>10.028</v>
      </c>
      <c r="K6690" s="78">
        <v>866</v>
      </c>
      <c r="L6690" s="16">
        <v>29.773</v>
      </c>
    </row>
    <row r="6691" spans="1:12" x14ac:dyDescent="0.2">
      <c r="A6691" s="49">
        <f t="shared" si="106"/>
        <v>44049</v>
      </c>
      <c r="B6691" s="1">
        <v>9.6519999999999992</v>
      </c>
      <c r="C6691" s="16">
        <v>96.305000000000007</v>
      </c>
      <c r="D6691" s="16">
        <v>25.606999999999999</v>
      </c>
      <c r="E6691" s="16">
        <v>23.72</v>
      </c>
      <c r="F6691" s="16">
        <v>27.29</v>
      </c>
      <c r="G6691" s="16">
        <v>3.851</v>
      </c>
      <c r="H6691" s="16">
        <v>27.94</v>
      </c>
      <c r="I6691" s="16">
        <v>192.559</v>
      </c>
      <c r="J6691" s="16">
        <v>6.1609999999999996</v>
      </c>
      <c r="K6691" s="78">
        <v>432.1</v>
      </c>
      <c r="L6691" s="16">
        <v>29.417000000000002</v>
      </c>
    </row>
    <row r="6692" spans="1:12" x14ac:dyDescent="0.2">
      <c r="A6692" s="49">
        <f t="shared" si="106"/>
        <v>44050</v>
      </c>
      <c r="B6692" s="1">
        <v>0</v>
      </c>
      <c r="C6692" s="16">
        <v>91.13</v>
      </c>
      <c r="D6692" s="16">
        <v>27.030999999999999</v>
      </c>
      <c r="E6692" s="16">
        <v>24.03</v>
      </c>
      <c r="F6692" s="16">
        <v>29.4</v>
      </c>
      <c r="G6692" s="16">
        <v>6.617</v>
      </c>
      <c r="H6692" s="16">
        <v>21.24</v>
      </c>
      <c r="I6692" s="16">
        <v>301.54599999999999</v>
      </c>
      <c r="J6692" s="16">
        <v>18.245000000000001</v>
      </c>
      <c r="K6692" s="78">
        <v>989</v>
      </c>
      <c r="L6692" s="16">
        <v>29.631</v>
      </c>
    </row>
    <row r="6693" spans="1:12" x14ac:dyDescent="0.2">
      <c r="A6693" s="49">
        <f t="shared" si="106"/>
        <v>44051</v>
      </c>
      <c r="B6693" s="1">
        <v>146.81</v>
      </c>
      <c r="C6693" s="16">
        <v>93.843999999999994</v>
      </c>
      <c r="D6693" s="16">
        <v>27.742999999999999</v>
      </c>
      <c r="E6693" s="16">
        <v>21.84</v>
      </c>
      <c r="F6693" s="16">
        <v>30.74</v>
      </c>
      <c r="G6693" s="16">
        <v>9.2520000000000007</v>
      </c>
      <c r="H6693" s="16">
        <v>32.880000000000003</v>
      </c>
      <c r="I6693" s="16">
        <v>318.40199999999999</v>
      </c>
      <c r="J6693" s="16">
        <v>15.284000000000001</v>
      </c>
      <c r="K6693" s="78">
        <v>1071</v>
      </c>
      <c r="L6693" s="16">
        <v>29.663</v>
      </c>
    </row>
    <row r="6694" spans="1:12" x14ac:dyDescent="0.2">
      <c r="A6694" s="49">
        <f t="shared" si="106"/>
        <v>44052</v>
      </c>
      <c r="B6694" s="1">
        <v>1.778</v>
      </c>
      <c r="C6694" s="16">
        <v>97.444000000000003</v>
      </c>
      <c r="D6694" s="16">
        <v>25.495999999999999</v>
      </c>
      <c r="E6694" s="16">
        <v>21.94</v>
      </c>
      <c r="F6694" s="16">
        <v>27.81</v>
      </c>
      <c r="G6694" s="16">
        <v>5.7439999999999998</v>
      </c>
      <c r="H6694" s="16">
        <v>26.92</v>
      </c>
      <c r="I6694" s="16">
        <v>218.322</v>
      </c>
      <c r="J6694" s="16">
        <v>5.7679999999999998</v>
      </c>
      <c r="K6694" s="78">
        <v>295.89999999999998</v>
      </c>
      <c r="L6694" s="16">
        <v>29.350999999999999</v>
      </c>
    </row>
    <row r="6695" spans="1:12" x14ac:dyDescent="0.2">
      <c r="A6695" s="49">
        <f t="shared" si="106"/>
        <v>44053</v>
      </c>
      <c r="B6695" s="1">
        <v>0</v>
      </c>
      <c r="C6695" s="16">
        <v>94.575999999999993</v>
      </c>
      <c r="D6695" s="16">
        <v>26.919</v>
      </c>
      <c r="E6695" s="16">
        <v>24.64</v>
      </c>
      <c r="F6695" s="16">
        <v>29.33</v>
      </c>
      <c r="G6695" s="16">
        <v>4.5259999999999998</v>
      </c>
      <c r="H6695" s="16">
        <v>15.24</v>
      </c>
      <c r="I6695" s="16">
        <v>265.71100000000001</v>
      </c>
      <c r="J6695" s="16">
        <v>10.483000000000001</v>
      </c>
      <c r="K6695" s="78">
        <v>636.20000000000005</v>
      </c>
      <c r="L6695" s="16">
        <v>29.416</v>
      </c>
    </row>
    <row r="6696" spans="1:12" x14ac:dyDescent="0.2">
      <c r="A6696" s="49">
        <f t="shared" si="106"/>
        <v>44054</v>
      </c>
      <c r="B6696" s="1">
        <v>22.094000000000001</v>
      </c>
      <c r="C6696" s="16">
        <v>93.484999999999999</v>
      </c>
      <c r="D6696" s="16">
        <v>27.280999999999999</v>
      </c>
      <c r="E6696" s="16">
        <v>25.66</v>
      </c>
      <c r="F6696" s="16">
        <v>28.88</v>
      </c>
      <c r="G6696" s="16">
        <v>10.1</v>
      </c>
      <c r="H6696" s="16">
        <v>41.74</v>
      </c>
      <c r="I6696" s="16">
        <v>354.202</v>
      </c>
      <c r="J6696" s="16">
        <v>10.509</v>
      </c>
      <c r="K6696" s="78">
        <v>1146</v>
      </c>
      <c r="L6696" s="16">
        <v>29.271999999999998</v>
      </c>
    </row>
    <row r="6697" spans="1:12" x14ac:dyDescent="0.2">
      <c r="A6697" s="49">
        <f t="shared" si="106"/>
        <v>44055</v>
      </c>
      <c r="B6697" s="1">
        <v>35.305999999999997</v>
      </c>
      <c r="C6697" s="16">
        <v>94.097999999999999</v>
      </c>
      <c r="D6697" s="16">
        <v>27.759</v>
      </c>
      <c r="E6697" s="16">
        <v>25.93</v>
      </c>
      <c r="F6697" s="16">
        <v>29.6</v>
      </c>
      <c r="G6697" s="16">
        <v>10.816000000000001</v>
      </c>
      <c r="H6697" s="16">
        <v>33.729999999999997</v>
      </c>
      <c r="I6697" s="16">
        <v>52.823999999999998</v>
      </c>
      <c r="J6697" s="16">
        <v>7.1139999999999999</v>
      </c>
      <c r="K6697" s="78">
        <v>514.5</v>
      </c>
      <c r="L6697" s="16">
        <v>29.25</v>
      </c>
    </row>
    <row r="6698" spans="1:12" x14ac:dyDescent="0.2">
      <c r="A6698" s="49">
        <f t="shared" si="106"/>
        <v>44056</v>
      </c>
      <c r="B6698" s="1">
        <v>43.433999999999997</v>
      </c>
      <c r="C6698" s="16">
        <v>95.707999999999998</v>
      </c>
      <c r="D6698" s="16">
        <v>26.527999999999999</v>
      </c>
      <c r="E6698" s="16">
        <v>22.85</v>
      </c>
      <c r="F6698" s="16">
        <v>29.33</v>
      </c>
      <c r="G6698" s="16">
        <v>9.9429999999999996</v>
      </c>
      <c r="H6698" s="16">
        <v>44.14</v>
      </c>
      <c r="I6698" s="16">
        <v>316.851</v>
      </c>
      <c r="J6698" s="16">
        <v>12.208</v>
      </c>
      <c r="K6698" s="78">
        <v>1189</v>
      </c>
      <c r="L6698" s="16">
        <v>29.244</v>
      </c>
    </row>
    <row r="6699" spans="1:12" x14ac:dyDescent="0.2">
      <c r="A6699" s="49">
        <f t="shared" si="106"/>
        <v>44057</v>
      </c>
      <c r="B6699" s="1">
        <v>5.08</v>
      </c>
      <c r="C6699" s="16">
        <v>93.998999999999995</v>
      </c>
      <c r="D6699" s="16">
        <v>26.460999999999999</v>
      </c>
      <c r="E6699" s="16">
        <v>23.77</v>
      </c>
      <c r="F6699" s="16">
        <v>30.28</v>
      </c>
      <c r="G6699" s="16">
        <v>5.6449999999999996</v>
      </c>
      <c r="H6699" s="16">
        <v>17.78</v>
      </c>
      <c r="I6699" s="16">
        <v>182.40199999999999</v>
      </c>
      <c r="J6699" s="16">
        <v>18.145</v>
      </c>
      <c r="K6699" s="78">
        <v>1099</v>
      </c>
      <c r="L6699" s="16">
        <v>29.469000000000001</v>
      </c>
    </row>
    <row r="6700" spans="1:12" x14ac:dyDescent="0.2">
      <c r="A6700" s="49">
        <f t="shared" si="106"/>
        <v>44058</v>
      </c>
      <c r="B6700" s="1">
        <v>1.524</v>
      </c>
      <c r="C6700" s="16">
        <v>96.073999999999998</v>
      </c>
      <c r="D6700" s="16">
        <v>25.373000000000001</v>
      </c>
      <c r="E6700" s="16">
        <v>24.33</v>
      </c>
      <c r="F6700" s="16">
        <v>26.71</v>
      </c>
      <c r="G6700" s="16">
        <v>5.4889999999999999</v>
      </c>
      <c r="H6700" s="16">
        <v>20.36</v>
      </c>
      <c r="I6700" s="16">
        <v>189.16800000000001</v>
      </c>
      <c r="J6700" s="16">
        <v>6.9530000000000003</v>
      </c>
      <c r="K6700" s="78">
        <v>385.1</v>
      </c>
      <c r="L6700" s="16">
        <v>29.152999999999999</v>
      </c>
    </row>
    <row r="6701" spans="1:12" x14ac:dyDescent="0.2">
      <c r="A6701" s="49">
        <f t="shared" si="106"/>
        <v>44059</v>
      </c>
      <c r="B6701" s="1">
        <v>40.642000000000003</v>
      </c>
      <c r="C6701" s="16">
        <v>94.331999999999994</v>
      </c>
      <c r="D6701" s="16">
        <v>26.352</v>
      </c>
      <c r="E6701" s="16">
        <v>24.01</v>
      </c>
      <c r="F6701" s="16">
        <v>29.34</v>
      </c>
      <c r="G6701" s="16">
        <v>6.681</v>
      </c>
      <c r="H6701" s="16">
        <v>26.6</v>
      </c>
      <c r="I6701" s="16">
        <v>235.01300000000001</v>
      </c>
      <c r="J6701" s="16">
        <v>14.343</v>
      </c>
      <c r="K6701" s="78">
        <v>761.4</v>
      </c>
      <c r="L6701" s="16">
        <v>29.155000000000001</v>
      </c>
    </row>
    <row r="6702" spans="1:12" x14ac:dyDescent="0.2">
      <c r="A6702" s="49">
        <f t="shared" si="106"/>
        <v>44060</v>
      </c>
      <c r="B6702" s="1">
        <v>13.715999999999999</v>
      </c>
      <c r="C6702" s="16">
        <v>91.724999999999994</v>
      </c>
      <c r="D6702" s="16">
        <v>27.484000000000002</v>
      </c>
      <c r="E6702" s="16">
        <v>24.86</v>
      </c>
      <c r="F6702" s="16">
        <v>30.04</v>
      </c>
      <c r="G6702" s="16">
        <v>7.1740000000000004</v>
      </c>
      <c r="H6702" s="16">
        <v>26.6</v>
      </c>
      <c r="I6702" s="16">
        <v>271.95999999999998</v>
      </c>
      <c r="J6702" s="16">
        <v>22.879000000000001</v>
      </c>
      <c r="K6702" s="78">
        <v>1312</v>
      </c>
      <c r="L6702" s="16">
        <v>29.78</v>
      </c>
    </row>
    <row r="6703" spans="1:12" x14ac:dyDescent="0.2">
      <c r="A6703" s="49">
        <f t="shared" si="106"/>
        <v>44061</v>
      </c>
      <c r="B6703" s="1">
        <v>17.271999999999998</v>
      </c>
      <c r="C6703" s="16">
        <v>94.561000000000007</v>
      </c>
      <c r="D6703" s="16">
        <v>26.541</v>
      </c>
      <c r="E6703" s="16">
        <v>24.93</v>
      </c>
      <c r="F6703" s="16">
        <v>28.91</v>
      </c>
      <c r="G6703" s="16">
        <v>6.0439999999999996</v>
      </c>
      <c r="H6703" s="16">
        <v>21.27</v>
      </c>
      <c r="I6703" s="16">
        <v>288.82499999999999</v>
      </c>
      <c r="J6703" s="16">
        <v>11.955</v>
      </c>
      <c r="K6703" s="78">
        <v>1362</v>
      </c>
      <c r="L6703" s="16">
        <v>29.396000000000001</v>
      </c>
    </row>
    <row r="6704" spans="1:12" x14ac:dyDescent="0.2">
      <c r="A6704" s="49">
        <f t="shared" si="106"/>
        <v>44062</v>
      </c>
      <c r="B6704" s="1">
        <v>8.1280000000000001</v>
      </c>
      <c r="C6704" s="16">
        <v>98.501999999999995</v>
      </c>
      <c r="D6704" s="16">
        <v>25.661000000000001</v>
      </c>
      <c r="E6704" s="16">
        <v>24.64</v>
      </c>
      <c r="F6704" s="16">
        <v>27.18</v>
      </c>
      <c r="G6704" s="16">
        <v>3.79</v>
      </c>
      <c r="H6704" s="16">
        <v>17.04</v>
      </c>
      <c r="I6704" s="16">
        <v>215.77500000000001</v>
      </c>
      <c r="J6704" s="16">
        <v>3.407</v>
      </c>
      <c r="K6704" s="78">
        <v>227.3</v>
      </c>
      <c r="L6704" s="16">
        <v>29.047999999999998</v>
      </c>
    </row>
    <row r="6705" spans="1:12" x14ac:dyDescent="0.2">
      <c r="A6705" s="49">
        <f t="shared" si="106"/>
        <v>44063</v>
      </c>
      <c r="B6705" s="1">
        <v>0.76200000000000001</v>
      </c>
      <c r="C6705" s="16">
        <v>92.843999999999994</v>
      </c>
      <c r="D6705" s="16">
        <v>26.196000000000002</v>
      </c>
      <c r="E6705" s="16">
        <v>23.55</v>
      </c>
      <c r="F6705" s="16">
        <v>28.55</v>
      </c>
      <c r="G6705" s="16">
        <v>6.3659999999999997</v>
      </c>
      <c r="H6705" s="16">
        <v>18.38</v>
      </c>
      <c r="I6705" s="16">
        <v>187.07</v>
      </c>
      <c r="J6705" s="16">
        <v>12.948</v>
      </c>
      <c r="K6705" s="78">
        <v>1075</v>
      </c>
      <c r="L6705" s="16">
        <v>29.381</v>
      </c>
    </row>
    <row r="6706" spans="1:12" x14ac:dyDescent="0.2">
      <c r="A6706" s="49">
        <f t="shared" si="106"/>
        <v>44064</v>
      </c>
      <c r="B6706" s="1">
        <v>0</v>
      </c>
      <c r="C6706" s="16">
        <v>88.59</v>
      </c>
      <c r="D6706" s="16">
        <v>27.064</v>
      </c>
      <c r="E6706" s="16">
        <v>24.88</v>
      </c>
      <c r="F6706" s="16">
        <v>30.76</v>
      </c>
      <c r="G6706" s="16">
        <v>7.7869999999999999</v>
      </c>
      <c r="H6706" s="16">
        <v>22.33</v>
      </c>
      <c r="I6706" s="16">
        <v>139.221</v>
      </c>
      <c r="J6706" s="16">
        <v>16.472999999999999</v>
      </c>
      <c r="K6706" s="78">
        <v>1269</v>
      </c>
      <c r="L6706" s="16">
        <v>29.494</v>
      </c>
    </row>
    <row r="6707" spans="1:12" x14ac:dyDescent="0.2">
      <c r="A6707" s="49">
        <f t="shared" si="106"/>
        <v>44065</v>
      </c>
      <c r="B6707" s="1">
        <v>2.032</v>
      </c>
      <c r="C6707" s="16">
        <v>93.954999999999998</v>
      </c>
      <c r="D6707" s="16">
        <v>26.344000000000001</v>
      </c>
      <c r="E6707" s="16">
        <v>24.52</v>
      </c>
      <c r="F6707" s="16">
        <v>30.54</v>
      </c>
      <c r="G6707" s="16">
        <v>5.4260000000000002</v>
      </c>
      <c r="H6707" s="16">
        <v>22.16</v>
      </c>
      <c r="I6707" s="16">
        <v>187.83799999999999</v>
      </c>
      <c r="J6707" s="16">
        <v>11.814</v>
      </c>
      <c r="K6707" s="78">
        <v>1285</v>
      </c>
      <c r="L6707" s="16">
        <v>29.363</v>
      </c>
    </row>
    <row r="6708" spans="1:12" x14ac:dyDescent="0.2">
      <c r="A6708" s="49">
        <f t="shared" si="106"/>
        <v>44066</v>
      </c>
      <c r="B6708" s="1">
        <v>0</v>
      </c>
      <c r="C6708" s="16">
        <v>91.998000000000005</v>
      </c>
      <c r="D6708" s="16">
        <v>26.306000000000001</v>
      </c>
      <c r="E6708" s="16">
        <v>23.89</v>
      </c>
      <c r="F6708" s="16">
        <v>30.26</v>
      </c>
      <c r="G6708" s="16">
        <v>4.4669999999999996</v>
      </c>
      <c r="H6708" s="16">
        <v>17.64</v>
      </c>
      <c r="I6708" s="16">
        <v>178.88900000000001</v>
      </c>
      <c r="J6708" s="16">
        <v>14.522</v>
      </c>
      <c r="K6708" s="78">
        <v>1138</v>
      </c>
      <c r="L6708" s="16">
        <v>29.431000000000001</v>
      </c>
    </row>
    <row r="6709" spans="1:12" x14ac:dyDescent="0.2">
      <c r="A6709" s="49">
        <f t="shared" si="106"/>
        <v>44067</v>
      </c>
      <c r="B6709" s="1">
        <v>5.3339999999999996</v>
      </c>
      <c r="C6709" s="16">
        <v>92.600999999999999</v>
      </c>
      <c r="D6709" s="16">
        <v>26.236000000000001</v>
      </c>
      <c r="E6709" s="16">
        <v>24.02</v>
      </c>
      <c r="F6709" s="16">
        <v>30.09</v>
      </c>
      <c r="G6709" s="16">
        <v>6.5880000000000001</v>
      </c>
      <c r="H6709" s="16">
        <v>37.47</v>
      </c>
      <c r="I6709" s="16">
        <v>155.42500000000001</v>
      </c>
      <c r="J6709" s="16">
        <v>18.448</v>
      </c>
      <c r="K6709" s="78">
        <v>1161</v>
      </c>
      <c r="L6709" s="16">
        <v>29.765000000000001</v>
      </c>
    </row>
    <row r="6710" spans="1:12" x14ac:dyDescent="0.2">
      <c r="A6710" s="49">
        <f t="shared" si="106"/>
        <v>44068</v>
      </c>
      <c r="B6710" s="1">
        <v>48.762</v>
      </c>
      <c r="C6710" s="16">
        <v>97.515000000000001</v>
      </c>
      <c r="D6710" s="16">
        <v>25.038</v>
      </c>
      <c r="E6710" s="16">
        <v>23.91</v>
      </c>
      <c r="F6710" s="16">
        <v>29.9</v>
      </c>
      <c r="G6710" s="16">
        <v>5.2859999999999996</v>
      </c>
      <c r="H6710" s="16">
        <v>21.87</v>
      </c>
      <c r="I6710" s="16">
        <v>190.922</v>
      </c>
      <c r="J6710" s="16">
        <v>9.032</v>
      </c>
      <c r="K6710" s="78">
        <v>1225</v>
      </c>
      <c r="L6710" s="16">
        <v>29.381</v>
      </c>
    </row>
    <row r="6711" spans="1:12" x14ac:dyDescent="0.2">
      <c r="A6711" s="49">
        <f t="shared" si="106"/>
        <v>44069</v>
      </c>
      <c r="B6711" s="1">
        <v>0.254</v>
      </c>
      <c r="C6711" s="16">
        <v>81.863</v>
      </c>
      <c r="D6711" s="16">
        <v>26.506</v>
      </c>
      <c r="E6711" s="16">
        <v>23.36</v>
      </c>
      <c r="F6711" s="16">
        <v>30.6</v>
      </c>
      <c r="G6711" s="16">
        <v>13.760999999999999</v>
      </c>
      <c r="H6711" s="16">
        <v>35.6</v>
      </c>
      <c r="I6711" s="16">
        <v>158.465</v>
      </c>
      <c r="J6711" s="16">
        <v>24.945</v>
      </c>
      <c r="K6711" s="78">
        <v>1358</v>
      </c>
      <c r="L6711" s="16">
        <v>29.498000000000001</v>
      </c>
    </row>
    <row r="6712" spans="1:12" x14ac:dyDescent="0.2">
      <c r="A6712" s="49">
        <f t="shared" si="106"/>
        <v>44070</v>
      </c>
      <c r="B6712" s="1">
        <v>0</v>
      </c>
      <c r="C6712" s="16">
        <v>81.352000000000004</v>
      </c>
      <c r="D6712" s="16">
        <v>27.265000000000001</v>
      </c>
      <c r="E6712" s="16">
        <v>22.94</v>
      </c>
      <c r="F6712" s="16">
        <v>31.07</v>
      </c>
      <c r="G6712" s="16">
        <v>7.8239999999999998</v>
      </c>
      <c r="H6712" s="16">
        <v>24.87</v>
      </c>
      <c r="I6712" s="16">
        <v>161.25299999999999</v>
      </c>
      <c r="J6712" s="16">
        <v>21.081</v>
      </c>
      <c r="K6712" s="78">
        <v>1397</v>
      </c>
      <c r="L6712" s="16">
        <v>29.68</v>
      </c>
    </row>
    <row r="6713" spans="1:12" x14ac:dyDescent="0.2">
      <c r="A6713" s="49">
        <f t="shared" si="106"/>
        <v>44071</v>
      </c>
      <c r="B6713" s="1">
        <v>0</v>
      </c>
      <c r="C6713" s="16">
        <v>92.430999999999997</v>
      </c>
      <c r="D6713" s="16">
        <v>25.838000000000001</v>
      </c>
      <c r="E6713" s="16">
        <v>23.29</v>
      </c>
      <c r="F6713" s="16">
        <v>28.21</v>
      </c>
      <c r="G6713" s="16">
        <v>6.0810000000000004</v>
      </c>
      <c r="H6713" s="16">
        <v>28.89</v>
      </c>
      <c r="I6713" s="16">
        <v>254.82599999999999</v>
      </c>
      <c r="J6713" s="16">
        <v>11.201000000000001</v>
      </c>
      <c r="K6713" s="78">
        <v>947</v>
      </c>
      <c r="L6713" s="16">
        <v>29.622</v>
      </c>
    </row>
    <row r="6714" spans="1:12" x14ac:dyDescent="0.2">
      <c r="A6714" s="49">
        <f t="shared" si="106"/>
        <v>44072</v>
      </c>
      <c r="B6714" s="1">
        <v>44.192</v>
      </c>
      <c r="C6714" s="16">
        <v>93.709000000000003</v>
      </c>
      <c r="D6714" s="16">
        <v>25.466000000000001</v>
      </c>
      <c r="E6714" s="16">
        <v>22.8</v>
      </c>
      <c r="F6714" s="16">
        <v>29.01</v>
      </c>
      <c r="G6714" s="16">
        <v>4.6589999999999998</v>
      </c>
      <c r="H6714" s="16">
        <v>20</v>
      </c>
      <c r="I6714" s="16">
        <v>219.30600000000001</v>
      </c>
      <c r="J6714" s="16">
        <v>11.973000000000001</v>
      </c>
      <c r="K6714" s="78">
        <v>1369</v>
      </c>
      <c r="L6714" s="16">
        <v>29.567</v>
      </c>
    </row>
    <row r="6715" spans="1:12" x14ac:dyDescent="0.2">
      <c r="A6715" s="49">
        <f t="shared" si="106"/>
        <v>44073</v>
      </c>
      <c r="B6715" s="1">
        <v>0.76200000000000001</v>
      </c>
      <c r="C6715" s="16">
        <v>88.92</v>
      </c>
      <c r="D6715" s="16">
        <v>26.332999999999998</v>
      </c>
      <c r="E6715" s="16">
        <v>23.78</v>
      </c>
      <c r="F6715" s="16">
        <v>30.18</v>
      </c>
      <c r="G6715" s="16">
        <v>7.7229999999999999</v>
      </c>
      <c r="H6715" s="16">
        <v>30.83</v>
      </c>
      <c r="I6715" s="16">
        <v>190.40799999999999</v>
      </c>
      <c r="J6715" s="16">
        <v>12.632999999999999</v>
      </c>
      <c r="K6715" s="78">
        <v>1050</v>
      </c>
      <c r="L6715" s="16">
        <v>29.404</v>
      </c>
    </row>
    <row r="6716" spans="1:12" x14ac:dyDescent="0.2">
      <c r="A6716" s="49">
        <f t="shared" si="106"/>
        <v>44074</v>
      </c>
      <c r="B6716" s="1">
        <v>8.8940000000000001</v>
      </c>
      <c r="C6716" s="16">
        <v>90.966999999999999</v>
      </c>
      <c r="D6716" s="16">
        <v>26.69</v>
      </c>
      <c r="E6716" s="16">
        <v>24</v>
      </c>
      <c r="F6716" s="16">
        <v>30.13</v>
      </c>
      <c r="G6716" s="16">
        <v>6.4279999999999999</v>
      </c>
      <c r="H6716" s="16">
        <v>24.24</v>
      </c>
      <c r="I6716" s="16">
        <v>236.08199999999999</v>
      </c>
      <c r="J6716" s="16">
        <v>21.379000000000001</v>
      </c>
      <c r="K6716" s="78">
        <v>1231</v>
      </c>
      <c r="L6716" s="16">
        <v>29.745000000000001</v>
      </c>
    </row>
    <row r="6717" spans="1:12" x14ac:dyDescent="0.2">
      <c r="A6717" s="49">
        <f t="shared" si="106"/>
        <v>44075</v>
      </c>
      <c r="B6717" s="1">
        <v>0</v>
      </c>
      <c r="C6717" s="16">
        <v>91.971000000000004</v>
      </c>
      <c r="D6717" s="16">
        <v>26.678999999999998</v>
      </c>
      <c r="E6717" s="16">
        <v>23.81</v>
      </c>
      <c r="F6717" s="16">
        <v>30.05</v>
      </c>
      <c r="G6717" s="16">
        <v>5.3040000000000003</v>
      </c>
      <c r="H6717" s="16">
        <v>23.28</v>
      </c>
      <c r="I6717" s="16">
        <v>209.96899999999999</v>
      </c>
      <c r="J6717" s="16">
        <v>23.233000000000001</v>
      </c>
      <c r="K6717" s="78">
        <v>1075</v>
      </c>
      <c r="L6717" s="16">
        <v>30.286000000000001</v>
      </c>
    </row>
    <row r="6718" spans="1:12" x14ac:dyDescent="0.2">
      <c r="A6718" s="49">
        <f t="shared" si="106"/>
        <v>44076</v>
      </c>
      <c r="B6718" s="1">
        <v>39.624000000000002</v>
      </c>
      <c r="C6718" s="16">
        <v>90.47</v>
      </c>
      <c r="D6718" s="16">
        <v>26.686</v>
      </c>
      <c r="E6718" s="16">
        <v>24.16</v>
      </c>
      <c r="F6718" s="16">
        <v>30.13</v>
      </c>
      <c r="G6718" s="16">
        <v>5.3710000000000004</v>
      </c>
      <c r="H6718" s="16">
        <v>23.36</v>
      </c>
      <c r="I6718" s="16">
        <v>196.91200000000001</v>
      </c>
      <c r="J6718" s="16">
        <v>17.725999999999999</v>
      </c>
      <c r="K6718" s="78">
        <v>1078</v>
      </c>
      <c r="L6718" s="16">
        <v>30.14</v>
      </c>
    </row>
    <row r="6719" spans="1:12" x14ac:dyDescent="0.2">
      <c r="A6719" s="49">
        <f t="shared" si="106"/>
        <v>44077</v>
      </c>
      <c r="B6719" s="1">
        <v>7.8739999999999997</v>
      </c>
      <c r="C6719" s="16">
        <v>91.367999999999995</v>
      </c>
      <c r="D6719" s="16">
        <v>26.183</v>
      </c>
      <c r="E6719" s="16">
        <v>23.23</v>
      </c>
      <c r="F6719" s="16">
        <v>30.86</v>
      </c>
      <c r="G6719" s="16">
        <v>6.8259999999999996</v>
      </c>
      <c r="H6719" s="16">
        <v>29.64</v>
      </c>
      <c r="I6719" s="16">
        <v>162.78100000000001</v>
      </c>
      <c r="J6719" s="16">
        <v>19.006</v>
      </c>
      <c r="K6719" s="78">
        <v>1349</v>
      </c>
      <c r="L6719" s="16">
        <v>30.54</v>
      </c>
    </row>
    <row r="6720" spans="1:12" x14ac:dyDescent="0.2">
      <c r="A6720" s="49">
        <f t="shared" si="106"/>
        <v>44078</v>
      </c>
      <c r="B6720" s="1">
        <v>0</v>
      </c>
      <c r="C6720" s="16">
        <v>88.933999999999997</v>
      </c>
      <c r="D6720" s="16">
        <v>27.074000000000002</v>
      </c>
      <c r="E6720" s="16">
        <v>23.59</v>
      </c>
      <c r="F6720" s="16">
        <v>31.41</v>
      </c>
      <c r="G6720" s="16">
        <v>7.6059999999999999</v>
      </c>
      <c r="H6720" s="16">
        <v>22.16</v>
      </c>
      <c r="I6720" s="16">
        <v>136.49199999999999</v>
      </c>
      <c r="J6720" s="16">
        <v>19.108000000000001</v>
      </c>
      <c r="K6720" s="78">
        <v>1217</v>
      </c>
      <c r="L6720" s="16">
        <v>30.609000000000002</v>
      </c>
    </row>
    <row r="6721" spans="1:12" x14ac:dyDescent="0.2">
      <c r="A6721" s="49">
        <f t="shared" si="106"/>
        <v>44079</v>
      </c>
      <c r="B6721" s="1">
        <v>1.27</v>
      </c>
      <c r="C6721" s="16">
        <v>86.617000000000004</v>
      </c>
      <c r="D6721" s="16">
        <v>27.774999999999999</v>
      </c>
      <c r="E6721" s="16">
        <v>24.92</v>
      </c>
      <c r="F6721" s="16">
        <v>30.51</v>
      </c>
      <c r="G6721" s="16">
        <v>6.8860000000000001</v>
      </c>
      <c r="H6721" s="16">
        <v>18.66</v>
      </c>
      <c r="I6721" s="16">
        <v>127.872</v>
      </c>
      <c r="J6721" s="16">
        <v>20.402999999999999</v>
      </c>
      <c r="K6721" s="78">
        <v>1305</v>
      </c>
      <c r="L6721" s="16">
        <v>30.68</v>
      </c>
    </row>
    <row r="6722" spans="1:12" x14ac:dyDescent="0.2">
      <c r="A6722" s="49">
        <f t="shared" si="106"/>
        <v>44080</v>
      </c>
      <c r="B6722" s="1">
        <v>1.524</v>
      </c>
      <c r="C6722" s="16">
        <v>93.350999999999999</v>
      </c>
      <c r="D6722" s="16">
        <v>27.178999999999998</v>
      </c>
      <c r="E6722" s="16">
        <v>25.26</v>
      </c>
      <c r="F6722" s="16">
        <v>30.02</v>
      </c>
      <c r="G6722" s="16">
        <v>4.665</v>
      </c>
      <c r="H6722" s="16">
        <v>18.420000000000002</v>
      </c>
      <c r="I6722" s="16">
        <v>220.142</v>
      </c>
      <c r="J6722" s="16">
        <v>13.673</v>
      </c>
      <c r="K6722" s="78">
        <v>1314</v>
      </c>
      <c r="L6722" s="16">
        <v>30.533999999999999</v>
      </c>
    </row>
    <row r="6723" spans="1:12" x14ac:dyDescent="0.2">
      <c r="A6723" s="49">
        <f t="shared" si="106"/>
        <v>44081</v>
      </c>
      <c r="B6723" s="1">
        <v>2.54</v>
      </c>
      <c r="C6723" s="16">
        <v>94.927999999999997</v>
      </c>
      <c r="D6723" s="16">
        <v>25.678000000000001</v>
      </c>
      <c r="E6723" s="16">
        <v>24.33</v>
      </c>
      <c r="F6723" s="16">
        <v>27.24</v>
      </c>
      <c r="G6723" s="16">
        <v>6.3959999999999999</v>
      </c>
      <c r="H6723" s="16">
        <v>23.32</v>
      </c>
      <c r="I6723" s="16">
        <v>176.536</v>
      </c>
      <c r="J6723" s="16">
        <v>5.9119999999999999</v>
      </c>
      <c r="K6723" s="78">
        <v>360.6</v>
      </c>
      <c r="L6723" s="16">
        <v>30.04</v>
      </c>
    </row>
    <row r="6724" spans="1:12" x14ac:dyDescent="0.2">
      <c r="A6724" s="49">
        <f t="shared" si="106"/>
        <v>44082</v>
      </c>
      <c r="B6724" s="1">
        <v>2.032</v>
      </c>
      <c r="C6724" s="16">
        <v>91.376000000000005</v>
      </c>
      <c r="D6724" s="16">
        <v>26.196000000000002</v>
      </c>
      <c r="E6724" s="16">
        <v>23.9</v>
      </c>
      <c r="F6724" s="16">
        <v>30.57</v>
      </c>
      <c r="G6724" s="16">
        <v>7.593</v>
      </c>
      <c r="H6724" s="16">
        <v>38.770000000000003</v>
      </c>
      <c r="I6724" s="16">
        <v>161.46</v>
      </c>
      <c r="J6724" s="16">
        <v>15.731</v>
      </c>
      <c r="K6724" s="78">
        <v>1395</v>
      </c>
      <c r="L6724" s="16">
        <v>29.957000000000001</v>
      </c>
    </row>
    <row r="6725" spans="1:12" x14ac:dyDescent="0.2">
      <c r="A6725" s="49">
        <f t="shared" si="106"/>
        <v>44083</v>
      </c>
      <c r="B6725" s="1">
        <v>9.1440000000000001</v>
      </c>
      <c r="C6725" s="16">
        <v>89.438999999999993</v>
      </c>
      <c r="D6725" s="16">
        <v>26.791</v>
      </c>
      <c r="E6725" s="16">
        <v>24.48</v>
      </c>
      <c r="F6725" s="16">
        <v>30.23</v>
      </c>
      <c r="G6725" s="16">
        <v>7.4909999999999997</v>
      </c>
      <c r="H6725" s="16">
        <v>22.58</v>
      </c>
      <c r="I6725" s="16">
        <v>131.80699999999999</v>
      </c>
      <c r="J6725" s="16">
        <v>16.068000000000001</v>
      </c>
      <c r="K6725" s="78">
        <v>1297</v>
      </c>
      <c r="L6725" s="16">
        <v>29.968</v>
      </c>
    </row>
    <row r="6726" spans="1:12" x14ac:dyDescent="0.2">
      <c r="A6726" s="49">
        <f t="shared" si="106"/>
        <v>44084</v>
      </c>
      <c r="B6726" s="1">
        <v>0.50800000000000001</v>
      </c>
      <c r="C6726" s="16">
        <v>90.558000000000007</v>
      </c>
      <c r="D6726" s="16">
        <v>27.096</v>
      </c>
      <c r="E6726" s="16">
        <v>23.86</v>
      </c>
      <c r="F6726" s="16">
        <v>30.67</v>
      </c>
      <c r="G6726" s="16">
        <v>6.9390000000000001</v>
      </c>
      <c r="H6726" s="16">
        <v>25.01</v>
      </c>
      <c r="I6726" s="16">
        <v>169.429</v>
      </c>
      <c r="J6726" s="16">
        <v>22.404</v>
      </c>
      <c r="K6726" s="78">
        <v>1217</v>
      </c>
      <c r="L6726" s="16">
        <v>30.207999999999998</v>
      </c>
    </row>
    <row r="6727" spans="1:12" x14ac:dyDescent="0.2">
      <c r="A6727" s="49">
        <f t="shared" si="106"/>
        <v>44085</v>
      </c>
      <c r="B6727" s="1">
        <v>0</v>
      </c>
      <c r="C6727" s="16">
        <v>90.441999999999993</v>
      </c>
      <c r="D6727" s="16">
        <v>27.675999999999998</v>
      </c>
      <c r="E6727" s="16">
        <v>24.79</v>
      </c>
      <c r="F6727" s="16">
        <v>30.75</v>
      </c>
      <c r="G6727" s="16">
        <v>6.6020000000000003</v>
      </c>
      <c r="H6727" s="16">
        <v>22.3</v>
      </c>
      <c r="I6727" s="16">
        <v>14.085000000000001</v>
      </c>
      <c r="J6727" s="16">
        <v>21.158999999999999</v>
      </c>
      <c r="K6727" s="78">
        <v>1211</v>
      </c>
      <c r="L6727" s="16">
        <v>30.817</v>
      </c>
    </row>
    <row r="6728" spans="1:12" x14ac:dyDescent="0.2">
      <c r="A6728" s="49">
        <f t="shared" si="106"/>
        <v>44086</v>
      </c>
      <c r="B6728" s="1">
        <v>8.1280000000000001</v>
      </c>
      <c r="C6728" s="16">
        <v>93.024000000000001</v>
      </c>
      <c r="D6728" s="16">
        <v>26.914999999999999</v>
      </c>
      <c r="E6728" s="16">
        <v>25.18</v>
      </c>
      <c r="F6728" s="16">
        <v>30.51</v>
      </c>
      <c r="G6728" s="16">
        <v>5.0510000000000002</v>
      </c>
      <c r="H6728" s="16">
        <v>21.77</v>
      </c>
      <c r="I6728" s="16">
        <v>186.50299999999999</v>
      </c>
      <c r="J6728" s="16">
        <v>12.795999999999999</v>
      </c>
      <c r="K6728" s="78">
        <v>820</v>
      </c>
      <c r="L6728" s="16">
        <v>30.911000000000001</v>
      </c>
    </row>
    <row r="6729" spans="1:12" x14ac:dyDescent="0.2">
      <c r="A6729" s="49">
        <f t="shared" si="106"/>
        <v>44087</v>
      </c>
      <c r="B6729" s="1">
        <v>20.571999999999999</v>
      </c>
      <c r="C6729" s="16">
        <v>93.412000000000006</v>
      </c>
      <c r="D6729" s="16">
        <v>26.32</v>
      </c>
      <c r="E6729" s="16">
        <v>23.59</v>
      </c>
      <c r="F6729" s="16">
        <v>30.56</v>
      </c>
      <c r="G6729" s="16">
        <v>6.1470000000000002</v>
      </c>
      <c r="H6729" s="16">
        <v>23.81</v>
      </c>
      <c r="I6729" s="16">
        <v>178.76599999999999</v>
      </c>
      <c r="J6729" s="16">
        <v>14.53</v>
      </c>
      <c r="K6729" s="78">
        <v>1272</v>
      </c>
      <c r="L6729" s="16">
        <v>30.484000000000002</v>
      </c>
    </row>
    <row r="6730" spans="1:12" x14ac:dyDescent="0.2">
      <c r="A6730" s="49">
        <f t="shared" ref="A6730:A6793" si="107">A6729+1</f>
        <v>44088</v>
      </c>
      <c r="B6730" s="1">
        <v>6.6040000000000001</v>
      </c>
      <c r="C6730" s="16">
        <v>94.009</v>
      </c>
      <c r="D6730" s="16">
        <v>26.414999999999999</v>
      </c>
      <c r="E6730" s="16">
        <v>24.72</v>
      </c>
      <c r="F6730" s="16">
        <v>30.44</v>
      </c>
      <c r="G6730" s="16">
        <v>6.3010000000000002</v>
      </c>
      <c r="H6730" s="16">
        <v>29.11</v>
      </c>
      <c r="I6730" s="16">
        <v>187.00899999999999</v>
      </c>
      <c r="J6730" s="16">
        <v>14.167</v>
      </c>
      <c r="K6730" s="78">
        <v>1265</v>
      </c>
      <c r="L6730" s="16">
        <v>30.544</v>
      </c>
    </row>
    <row r="6731" spans="1:12" x14ac:dyDescent="0.2">
      <c r="A6731" s="49">
        <f t="shared" si="107"/>
        <v>44089</v>
      </c>
      <c r="B6731" s="1">
        <v>1.016</v>
      </c>
      <c r="C6731" s="16">
        <v>93.227999999999994</v>
      </c>
      <c r="D6731" s="16">
        <v>26.526</v>
      </c>
      <c r="E6731" s="16">
        <v>24.54</v>
      </c>
      <c r="F6731" s="16">
        <v>29.43</v>
      </c>
      <c r="G6731" s="16">
        <v>5.8959999999999999</v>
      </c>
      <c r="H6731" s="16">
        <v>31.54</v>
      </c>
      <c r="I6731" s="16">
        <v>167.41800000000001</v>
      </c>
      <c r="J6731" s="16">
        <v>7.742</v>
      </c>
      <c r="K6731" s="78">
        <v>608.5</v>
      </c>
      <c r="L6731" s="16">
        <v>30.111000000000001</v>
      </c>
    </row>
    <row r="6732" spans="1:12" x14ac:dyDescent="0.2">
      <c r="A6732" s="49">
        <f t="shared" si="107"/>
        <v>44090</v>
      </c>
      <c r="B6732" s="1">
        <v>6.35</v>
      </c>
      <c r="C6732" s="16">
        <v>91.947000000000003</v>
      </c>
      <c r="D6732" s="16">
        <v>26.669</v>
      </c>
      <c r="E6732" s="16">
        <v>23.82</v>
      </c>
      <c r="F6732" s="16">
        <v>30.91</v>
      </c>
      <c r="G6732" s="16">
        <v>5.12</v>
      </c>
      <c r="H6732" s="16">
        <v>20</v>
      </c>
      <c r="I6732" s="16">
        <v>177.511</v>
      </c>
      <c r="J6732" s="16">
        <v>17.093</v>
      </c>
      <c r="K6732" s="78">
        <v>1338</v>
      </c>
      <c r="L6732" s="16">
        <v>30.48</v>
      </c>
    </row>
    <row r="6733" spans="1:12" x14ac:dyDescent="0.2">
      <c r="A6733" s="49">
        <f t="shared" si="107"/>
        <v>44091</v>
      </c>
      <c r="B6733" s="1">
        <v>0</v>
      </c>
      <c r="C6733" s="16">
        <v>91.126999999999995</v>
      </c>
      <c r="D6733" s="16">
        <v>26.75</v>
      </c>
      <c r="E6733" s="16">
        <v>24.23</v>
      </c>
      <c r="F6733" s="16">
        <v>30.27</v>
      </c>
      <c r="G6733" s="16">
        <v>5.1550000000000002</v>
      </c>
      <c r="H6733" s="16">
        <v>16.3</v>
      </c>
      <c r="I6733" s="16">
        <v>170.90299999999999</v>
      </c>
      <c r="J6733" s="16">
        <v>14.813000000000001</v>
      </c>
      <c r="K6733" s="78">
        <v>1302</v>
      </c>
      <c r="L6733" s="16">
        <v>30.541</v>
      </c>
    </row>
    <row r="6734" spans="1:12" x14ac:dyDescent="0.2">
      <c r="A6734" s="49">
        <f t="shared" si="107"/>
        <v>44092</v>
      </c>
      <c r="B6734" s="1">
        <v>16.765999999999998</v>
      </c>
      <c r="C6734" s="16">
        <v>92.322000000000003</v>
      </c>
      <c r="D6734" s="16">
        <v>26.047000000000001</v>
      </c>
      <c r="E6734" s="16">
        <v>23.01</v>
      </c>
      <c r="F6734" s="16">
        <v>30.7</v>
      </c>
      <c r="G6734" s="16">
        <v>6.2190000000000003</v>
      </c>
      <c r="H6734" s="16">
        <v>23.67</v>
      </c>
      <c r="I6734" s="16">
        <v>188.77099999999999</v>
      </c>
      <c r="J6734" s="16">
        <v>15.875</v>
      </c>
      <c r="K6734" s="78">
        <v>1208</v>
      </c>
      <c r="L6734" s="16">
        <v>30.422000000000001</v>
      </c>
    </row>
    <row r="6735" spans="1:12" x14ac:dyDescent="0.2">
      <c r="A6735" s="49">
        <f t="shared" si="107"/>
        <v>44093</v>
      </c>
      <c r="B6735" s="1">
        <v>14.224</v>
      </c>
      <c r="C6735" s="16">
        <v>90.513999999999996</v>
      </c>
      <c r="D6735" s="16">
        <v>26.728999999999999</v>
      </c>
      <c r="E6735" s="16">
        <v>24.13</v>
      </c>
      <c r="F6735" s="16">
        <v>31.32</v>
      </c>
      <c r="G6735" s="16">
        <v>6.4989999999999997</v>
      </c>
      <c r="H6735" s="16">
        <v>31.51</v>
      </c>
      <c r="I6735" s="16">
        <v>184.876</v>
      </c>
      <c r="J6735" s="16">
        <v>16.286000000000001</v>
      </c>
      <c r="K6735" s="78">
        <v>1259</v>
      </c>
      <c r="L6735" s="16">
        <v>30.716000000000001</v>
      </c>
    </row>
    <row r="6736" spans="1:12" x14ac:dyDescent="0.2">
      <c r="A6736" s="49">
        <f t="shared" si="107"/>
        <v>44094</v>
      </c>
      <c r="B6736" s="1">
        <v>18.032</v>
      </c>
      <c r="C6736" s="16">
        <v>90.41</v>
      </c>
      <c r="D6736" s="16">
        <v>26.86</v>
      </c>
      <c r="E6736" s="16">
        <v>23.72</v>
      </c>
      <c r="F6736" s="16">
        <v>29.34</v>
      </c>
      <c r="G6736" s="16">
        <v>8.2379999999999995</v>
      </c>
      <c r="H6736" s="16">
        <v>44.66</v>
      </c>
      <c r="I6736" s="16">
        <v>54.194000000000003</v>
      </c>
      <c r="J6736" s="16">
        <v>17.155000000000001</v>
      </c>
      <c r="K6736" s="78">
        <v>1339</v>
      </c>
      <c r="L6736" s="16">
        <v>30.908000000000001</v>
      </c>
    </row>
    <row r="6737" spans="1:12" x14ac:dyDescent="0.2">
      <c r="A6737" s="49">
        <f t="shared" si="107"/>
        <v>44095</v>
      </c>
      <c r="B6737" s="1">
        <v>23.114000000000001</v>
      </c>
      <c r="C6737" s="16">
        <v>95.067999999999998</v>
      </c>
      <c r="D6737" s="16">
        <v>26.24</v>
      </c>
      <c r="E6737" s="16">
        <v>23.89</v>
      </c>
      <c r="F6737" s="16">
        <v>30.54</v>
      </c>
      <c r="G6737" s="16">
        <v>5.3049999999999997</v>
      </c>
      <c r="H6737" s="16">
        <v>21.7</v>
      </c>
      <c r="I6737" s="16">
        <v>217.98</v>
      </c>
      <c r="J6737" s="16">
        <v>16.934999999999999</v>
      </c>
      <c r="K6737" s="78">
        <v>1343</v>
      </c>
      <c r="L6737" s="16">
        <v>30.811</v>
      </c>
    </row>
    <row r="6738" spans="1:12" x14ac:dyDescent="0.2">
      <c r="A6738" s="49">
        <f t="shared" si="107"/>
        <v>44096</v>
      </c>
      <c r="B6738" s="1">
        <v>1.27</v>
      </c>
      <c r="C6738" s="16">
        <v>93.088999999999999</v>
      </c>
      <c r="D6738" s="16">
        <v>26.614000000000001</v>
      </c>
      <c r="E6738" s="16">
        <v>24.91</v>
      </c>
      <c r="F6738" s="16">
        <v>28.54</v>
      </c>
      <c r="G6738" s="16">
        <v>6.7990000000000004</v>
      </c>
      <c r="H6738" s="16">
        <v>38.24</v>
      </c>
      <c r="I6738" s="16">
        <v>283.12099999999998</v>
      </c>
      <c r="J6738" s="16">
        <v>10.554</v>
      </c>
      <c r="K6738" s="78">
        <v>1235</v>
      </c>
      <c r="L6738" s="16">
        <v>30.530999999999999</v>
      </c>
    </row>
    <row r="6739" spans="1:12" x14ac:dyDescent="0.2">
      <c r="A6739" s="49">
        <f t="shared" si="107"/>
        <v>44097</v>
      </c>
      <c r="B6739" s="1">
        <v>19.306000000000001</v>
      </c>
      <c r="C6739" s="16">
        <v>92.691000000000003</v>
      </c>
      <c r="D6739" s="16">
        <v>26.41</v>
      </c>
      <c r="E6739" s="16">
        <v>22.99</v>
      </c>
      <c r="F6739" s="16">
        <v>30.54</v>
      </c>
      <c r="G6739" s="16">
        <v>5.8760000000000003</v>
      </c>
      <c r="H6739" s="16">
        <v>26.46</v>
      </c>
      <c r="I6739" s="16">
        <v>227.05199999999999</v>
      </c>
      <c r="J6739" s="16">
        <v>23.652999999999999</v>
      </c>
      <c r="K6739" s="78">
        <v>1116</v>
      </c>
      <c r="L6739" s="16">
        <v>30.917000000000002</v>
      </c>
    </row>
    <row r="6740" spans="1:12" x14ac:dyDescent="0.2">
      <c r="A6740" s="49">
        <f t="shared" si="107"/>
        <v>44098</v>
      </c>
      <c r="B6740" s="1">
        <v>9.1440000000000001</v>
      </c>
      <c r="C6740" s="16">
        <v>95.534000000000006</v>
      </c>
      <c r="D6740" s="16">
        <v>25.658000000000001</v>
      </c>
      <c r="E6740" s="16">
        <v>24.06</v>
      </c>
      <c r="F6740" s="16">
        <v>27.72</v>
      </c>
      <c r="G6740" s="16">
        <v>6.0960000000000001</v>
      </c>
      <c r="H6740" s="16">
        <v>35.53</v>
      </c>
      <c r="I6740" s="16">
        <v>187.92699999999999</v>
      </c>
      <c r="J6740" s="16">
        <v>10.035</v>
      </c>
      <c r="K6740" s="78">
        <v>1021</v>
      </c>
      <c r="L6740" s="16">
        <v>30.399000000000001</v>
      </c>
    </row>
    <row r="6741" spans="1:12" x14ac:dyDescent="0.2">
      <c r="A6741" s="49">
        <f t="shared" si="107"/>
        <v>44099</v>
      </c>
      <c r="B6741" s="1">
        <v>3.81</v>
      </c>
      <c r="C6741" s="16">
        <v>90.260999999999996</v>
      </c>
      <c r="D6741" s="16">
        <v>26.27</v>
      </c>
      <c r="E6741" s="16">
        <v>24</v>
      </c>
      <c r="F6741" s="16">
        <v>28.42</v>
      </c>
      <c r="G6741" s="16">
        <v>8.07</v>
      </c>
      <c r="H6741" s="16">
        <v>42.02</v>
      </c>
      <c r="I6741" s="16">
        <v>146.27000000000001</v>
      </c>
      <c r="J6741" s="16">
        <v>9.9649999999999999</v>
      </c>
      <c r="K6741" s="78">
        <v>567.4</v>
      </c>
      <c r="L6741" s="16">
        <v>29.882999999999999</v>
      </c>
    </row>
    <row r="6742" spans="1:12" x14ac:dyDescent="0.2">
      <c r="A6742" s="49">
        <f t="shared" si="107"/>
        <v>44100</v>
      </c>
      <c r="B6742" s="1">
        <v>1.016</v>
      </c>
      <c r="C6742" s="16">
        <v>88.799000000000007</v>
      </c>
      <c r="D6742" s="16">
        <v>27.372</v>
      </c>
      <c r="E6742" s="16">
        <v>23.72</v>
      </c>
      <c r="F6742" s="16">
        <v>30.44</v>
      </c>
      <c r="G6742" s="16">
        <v>6.4640000000000004</v>
      </c>
      <c r="H6742" s="16">
        <v>21.94</v>
      </c>
      <c r="I6742" s="16">
        <v>266.86500000000001</v>
      </c>
      <c r="J6742" s="16">
        <v>25.472000000000001</v>
      </c>
      <c r="K6742" s="78">
        <v>1174</v>
      </c>
      <c r="L6742" s="16">
        <v>30.489000000000001</v>
      </c>
    </row>
    <row r="6743" spans="1:12" x14ac:dyDescent="0.2">
      <c r="A6743" s="49">
        <f t="shared" si="107"/>
        <v>44101</v>
      </c>
      <c r="B6743" s="1">
        <v>2.54</v>
      </c>
      <c r="C6743" s="16">
        <v>91.644000000000005</v>
      </c>
      <c r="D6743" s="16">
        <v>25.61</v>
      </c>
      <c r="E6743" s="16">
        <v>23.96</v>
      </c>
      <c r="F6743" s="16">
        <v>28.54</v>
      </c>
      <c r="G6743" s="16">
        <v>5.907</v>
      </c>
      <c r="H6743" s="16">
        <v>35.770000000000003</v>
      </c>
      <c r="I6743" s="16">
        <v>170.28899999999999</v>
      </c>
      <c r="J6743" s="16">
        <v>9.4749999999999996</v>
      </c>
      <c r="K6743" s="78">
        <v>1237</v>
      </c>
      <c r="L6743" s="16">
        <v>30.157</v>
      </c>
    </row>
    <row r="6744" spans="1:12" x14ac:dyDescent="0.2">
      <c r="A6744" s="49">
        <f t="shared" si="107"/>
        <v>44102</v>
      </c>
      <c r="B6744" s="1">
        <v>6.0960000000000001</v>
      </c>
      <c r="C6744" s="16">
        <v>94.47</v>
      </c>
      <c r="D6744" s="16">
        <v>25.617000000000001</v>
      </c>
      <c r="E6744" s="16">
        <v>23.34</v>
      </c>
      <c r="F6744" s="16">
        <v>29.56</v>
      </c>
      <c r="G6744" s="16">
        <v>6.6980000000000004</v>
      </c>
      <c r="H6744" s="16">
        <v>47.38</v>
      </c>
      <c r="I6744" s="16">
        <v>200.35499999999999</v>
      </c>
      <c r="J6744" s="16">
        <v>13.942</v>
      </c>
      <c r="K6744" s="78">
        <v>1521</v>
      </c>
      <c r="L6744" s="16">
        <v>30.053999999999998</v>
      </c>
    </row>
    <row r="6745" spans="1:12" x14ac:dyDescent="0.2">
      <c r="A6745" s="49">
        <f t="shared" si="107"/>
        <v>44103</v>
      </c>
      <c r="B6745" s="1">
        <v>3.556</v>
      </c>
      <c r="C6745" s="16">
        <v>91.028999999999996</v>
      </c>
      <c r="D6745" s="16">
        <v>26.884</v>
      </c>
      <c r="E6745" s="16">
        <v>24.36</v>
      </c>
      <c r="F6745" s="16">
        <v>29.56</v>
      </c>
      <c r="G6745" s="16">
        <v>6.4359999999999999</v>
      </c>
      <c r="H6745" s="16">
        <v>25.47</v>
      </c>
      <c r="I6745" s="16">
        <v>295.661</v>
      </c>
      <c r="J6745" s="16">
        <v>17.782</v>
      </c>
      <c r="K6745" s="78">
        <v>1364</v>
      </c>
      <c r="L6745" s="16">
        <v>30.210999999999999</v>
      </c>
    </row>
    <row r="6746" spans="1:12" x14ac:dyDescent="0.2">
      <c r="A6746" s="49">
        <f t="shared" si="107"/>
        <v>44104</v>
      </c>
      <c r="B6746" s="1">
        <v>128.786</v>
      </c>
      <c r="C6746" s="16">
        <v>98.146000000000001</v>
      </c>
      <c r="D6746" s="16">
        <v>24.707000000000001</v>
      </c>
      <c r="E6746" s="16">
        <v>23.21</v>
      </c>
      <c r="F6746" s="16">
        <v>27.42</v>
      </c>
      <c r="G6746" s="16">
        <v>7.4109999999999996</v>
      </c>
      <c r="H6746" s="16">
        <v>26.39</v>
      </c>
      <c r="I6746" s="16">
        <v>204.29400000000001</v>
      </c>
      <c r="J6746" s="16">
        <v>2.7080000000000002</v>
      </c>
      <c r="K6746" s="78">
        <v>159.69999999999999</v>
      </c>
      <c r="L6746" s="16">
        <v>29.494</v>
      </c>
    </row>
    <row r="6747" spans="1:12" x14ac:dyDescent="0.2">
      <c r="A6747" s="49">
        <f t="shared" si="107"/>
        <v>44105</v>
      </c>
      <c r="B6747" s="1">
        <v>29.974</v>
      </c>
      <c r="C6747" s="16">
        <v>89.516999999999996</v>
      </c>
      <c r="D6747" s="16">
        <v>26.274999999999999</v>
      </c>
      <c r="E6747" s="16">
        <v>23.27</v>
      </c>
      <c r="F6747" s="16">
        <v>31.38</v>
      </c>
      <c r="G6747" s="16">
        <v>6.7969999999999997</v>
      </c>
      <c r="H6747" s="16">
        <v>21.87</v>
      </c>
      <c r="I6747" s="16">
        <v>182.26499999999999</v>
      </c>
      <c r="J6747" s="16">
        <v>22.634</v>
      </c>
      <c r="K6747" s="78">
        <v>1239</v>
      </c>
      <c r="L6747" s="16">
        <v>30.318000000000001</v>
      </c>
    </row>
    <row r="6748" spans="1:12" x14ac:dyDescent="0.2">
      <c r="A6748" s="49">
        <f t="shared" si="107"/>
        <v>44106</v>
      </c>
      <c r="B6748" s="1">
        <v>5.08</v>
      </c>
      <c r="C6748" s="16">
        <v>92.084999999999994</v>
      </c>
      <c r="D6748" s="16">
        <v>26.545999999999999</v>
      </c>
      <c r="E6748" s="16">
        <v>23.88</v>
      </c>
      <c r="F6748" s="16">
        <v>30.7</v>
      </c>
      <c r="G6748" s="16">
        <v>5.306</v>
      </c>
      <c r="H6748" s="16">
        <v>29</v>
      </c>
      <c r="I6748" s="16">
        <v>180.32300000000001</v>
      </c>
      <c r="J6748" s="16">
        <v>19.202999999999999</v>
      </c>
      <c r="K6748" s="78">
        <v>1208</v>
      </c>
      <c r="L6748" s="16">
        <v>30.690999999999999</v>
      </c>
    </row>
    <row r="6749" spans="1:12" x14ac:dyDescent="0.2">
      <c r="A6749" s="49">
        <f t="shared" si="107"/>
        <v>44107</v>
      </c>
      <c r="B6749" s="1">
        <v>0</v>
      </c>
      <c r="C6749" s="16">
        <v>90.051000000000002</v>
      </c>
      <c r="D6749" s="16">
        <v>26.475999999999999</v>
      </c>
      <c r="E6749" s="16">
        <v>23.95</v>
      </c>
      <c r="F6749" s="16">
        <v>30.41</v>
      </c>
      <c r="G6749" s="16">
        <v>6.5830000000000002</v>
      </c>
      <c r="H6749" s="16">
        <v>21.77</v>
      </c>
      <c r="I6749" s="16">
        <v>185.262</v>
      </c>
      <c r="J6749" s="16">
        <v>17.338000000000001</v>
      </c>
      <c r="K6749" s="78">
        <v>1127</v>
      </c>
      <c r="L6749" s="16">
        <v>30.523</v>
      </c>
    </row>
    <row r="6750" spans="1:12" x14ac:dyDescent="0.2">
      <c r="A6750" s="49">
        <f t="shared" si="107"/>
        <v>44108</v>
      </c>
      <c r="B6750" s="1">
        <v>0</v>
      </c>
      <c r="C6750" s="16">
        <v>88.123999999999995</v>
      </c>
      <c r="D6750" s="16">
        <v>27.068000000000001</v>
      </c>
      <c r="E6750" s="16">
        <v>24.6</v>
      </c>
      <c r="F6750" s="16">
        <v>31.53</v>
      </c>
      <c r="G6750" s="16">
        <v>6.3810000000000002</v>
      </c>
      <c r="H6750" s="16">
        <v>18.13</v>
      </c>
      <c r="I6750" s="16">
        <v>178.113</v>
      </c>
      <c r="J6750" s="16">
        <v>16.045000000000002</v>
      </c>
      <c r="K6750" s="78">
        <v>1147</v>
      </c>
      <c r="L6750" s="16">
        <v>29.95</v>
      </c>
    </row>
    <row r="6751" spans="1:12" x14ac:dyDescent="0.2">
      <c r="A6751" s="49">
        <f t="shared" si="107"/>
        <v>44109</v>
      </c>
      <c r="B6751" s="1">
        <v>0</v>
      </c>
      <c r="C6751" s="16">
        <v>87.825000000000003</v>
      </c>
      <c r="D6751" s="16">
        <v>27.126000000000001</v>
      </c>
      <c r="E6751" s="16">
        <v>25.01</v>
      </c>
      <c r="F6751" s="16">
        <v>33.33</v>
      </c>
      <c r="G6751" s="16">
        <v>7.0860000000000003</v>
      </c>
      <c r="H6751" s="16">
        <v>23.81</v>
      </c>
      <c r="I6751" s="16">
        <v>188.40100000000001</v>
      </c>
      <c r="J6751" s="16">
        <v>19.03</v>
      </c>
      <c r="K6751" s="78">
        <v>1249</v>
      </c>
      <c r="L6751" s="16">
        <v>29.995999999999999</v>
      </c>
    </row>
    <row r="6752" spans="1:12" x14ac:dyDescent="0.2">
      <c r="A6752" s="49">
        <f t="shared" si="107"/>
        <v>44110</v>
      </c>
      <c r="B6752" s="1">
        <v>2.032</v>
      </c>
      <c r="C6752" s="16">
        <v>89.293000000000006</v>
      </c>
      <c r="D6752" s="16">
        <v>26.709</v>
      </c>
      <c r="E6752" s="16">
        <v>24.5</v>
      </c>
      <c r="F6752" s="16">
        <v>29.03</v>
      </c>
      <c r="G6752" s="16">
        <v>9.0129999999999999</v>
      </c>
      <c r="H6752" s="16">
        <v>33.590000000000003</v>
      </c>
      <c r="I6752" s="16">
        <v>154.60400000000001</v>
      </c>
      <c r="J6752" s="16">
        <v>11.565</v>
      </c>
      <c r="K6752" s="78">
        <v>871</v>
      </c>
      <c r="L6752" s="16">
        <v>29.754999999999999</v>
      </c>
    </row>
    <row r="6753" spans="1:13" x14ac:dyDescent="0.2">
      <c r="A6753" s="49">
        <f t="shared" si="107"/>
        <v>44111</v>
      </c>
      <c r="B6753" s="1">
        <v>0</v>
      </c>
      <c r="C6753" s="16">
        <v>91.129000000000005</v>
      </c>
      <c r="D6753" s="16">
        <v>26.056999999999999</v>
      </c>
      <c r="E6753" s="16">
        <v>24.55</v>
      </c>
      <c r="F6753" s="16">
        <v>29.14</v>
      </c>
      <c r="G6753" s="16">
        <v>5.8460000000000001</v>
      </c>
      <c r="H6753" s="16">
        <v>19.3</v>
      </c>
      <c r="I6753" s="16">
        <v>174.08699999999999</v>
      </c>
      <c r="J6753" s="16">
        <v>7.8159999999999998</v>
      </c>
      <c r="K6753" s="78">
        <v>1002</v>
      </c>
      <c r="L6753" s="16">
        <v>27.78</v>
      </c>
    </row>
    <row r="6754" spans="1:13" x14ac:dyDescent="0.2">
      <c r="A6754" s="49">
        <f t="shared" si="107"/>
        <v>44112</v>
      </c>
      <c r="B6754" s="1">
        <v>0</v>
      </c>
      <c r="C6754" s="16">
        <v>88.233999999999995</v>
      </c>
      <c r="D6754" s="16">
        <v>26.488</v>
      </c>
      <c r="E6754" s="16">
        <v>25</v>
      </c>
      <c r="F6754" s="16">
        <v>28.29</v>
      </c>
      <c r="G6754" s="16">
        <v>8.2889999999999997</v>
      </c>
      <c r="H6754" s="16">
        <v>30.48</v>
      </c>
      <c r="I6754" s="16">
        <v>160.44300000000001</v>
      </c>
      <c r="J6754" s="16">
        <v>9.2349999999999994</v>
      </c>
      <c r="K6754" s="78">
        <v>954</v>
      </c>
      <c r="L6754" s="16">
        <v>29.709</v>
      </c>
      <c r="M6754" s="16">
        <v>10.000999999999999</v>
      </c>
    </row>
    <row r="6755" spans="1:13" x14ac:dyDescent="0.2">
      <c r="A6755" s="49">
        <f t="shared" si="107"/>
        <v>44113</v>
      </c>
      <c r="B6755" s="1">
        <v>5.5880000000000001</v>
      </c>
      <c r="C6755" s="16">
        <v>86.414000000000001</v>
      </c>
      <c r="D6755" s="16">
        <v>27.009</v>
      </c>
      <c r="E6755" s="16">
        <v>24.16</v>
      </c>
      <c r="F6755" s="16">
        <v>30.37</v>
      </c>
      <c r="G6755" s="16">
        <v>8.6969999999999992</v>
      </c>
      <c r="H6755" s="16">
        <v>26.92</v>
      </c>
      <c r="I6755" s="16">
        <v>125.307</v>
      </c>
      <c r="J6755" s="16">
        <v>18.992999999999999</v>
      </c>
      <c r="K6755" s="78">
        <v>1291</v>
      </c>
      <c r="L6755" s="16">
        <v>30.003</v>
      </c>
      <c r="M6755" s="16">
        <v>8.9649999999999999</v>
      </c>
    </row>
    <row r="6756" spans="1:13" x14ac:dyDescent="0.2">
      <c r="A6756" s="49">
        <f t="shared" si="107"/>
        <v>44114</v>
      </c>
      <c r="B6756" s="1">
        <v>3.81</v>
      </c>
      <c r="C6756" s="16">
        <v>86.962999999999994</v>
      </c>
      <c r="D6756" s="16">
        <v>27.863</v>
      </c>
      <c r="E6756" s="16">
        <v>23.85</v>
      </c>
      <c r="F6756" s="16">
        <v>30.64</v>
      </c>
      <c r="G6756" s="16">
        <v>10.016999999999999</v>
      </c>
      <c r="H6756" s="16">
        <v>29.6</v>
      </c>
      <c r="I6756" s="16">
        <v>339.09100000000001</v>
      </c>
      <c r="J6756" s="16">
        <v>23.184000000000001</v>
      </c>
      <c r="K6756" s="78">
        <v>1280</v>
      </c>
      <c r="L6756" s="16">
        <v>30.366</v>
      </c>
      <c r="M6756" s="16">
        <v>10.795</v>
      </c>
    </row>
    <row r="6757" spans="1:13" x14ac:dyDescent="0.2">
      <c r="A6757" s="49">
        <f t="shared" si="107"/>
        <v>44115</v>
      </c>
      <c r="B6757" s="1">
        <v>14.981999999999999</v>
      </c>
      <c r="C6757" s="16">
        <v>91.418000000000006</v>
      </c>
      <c r="D6757" s="16">
        <v>27.41</v>
      </c>
      <c r="E6757" s="16">
        <v>25.61</v>
      </c>
      <c r="F6757" s="16">
        <v>31.51</v>
      </c>
      <c r="G6757" s="16">
        <v>5.7489999999999997</v>
      </c>
      <c r="H6757" s="16">
        <v>35.770000000000003</v>
      </c>
      <c r="I6757" s="16">
        <v>187.69399999999999</v>
      </c>
      <c r="J6757" s="16">
        <v>7.702</v>
      </c>
      <c r="K6757" s="78">
        <v>1066</v>
      </c>
      <c r="L6757" s="16">
        <v>30.227</v>
      </c>
      <c r="M6757" s="16">
        <v>6.4160000000000004</v>
      </c>
    </row>
    <row r="6758" spans="1:13" x14ac:dyDescent="0.2">
      <c r="A6758" s="49">
        <f t="shared" si="107"/>
        <v>44116</v>
      </c>
      <c r="B6758" s="1">
        <v>0</v>
      </c>
      <c r="C6758" s="16">
        <v>89.247</v>
      </c>
      <c r="D6758" s="16">
        <v>27.181999999999999</v>
      </c>
      <c r="E6758" s="16">
        <v>25.2</v>
      </c>
      <c r="F6758" s="16">
        <v>29.5</v>
      </c>
      <c r="G6758" s="16">
        <v>6.3529999999999998</v>
      </c>
      <c r="H6758" s="16">
        <v>24.24</v>
      </c>
      <c r="I6758" s="16">
        <v>212.881</v>
      </c>
      <c r="J6758" s="16">
        <v>13.342000000000001</v>
      </c>
      <c r="K6758" s="78">
        <v>1164</v>
      </c>
      <c r="L6758" s="16">
        <v>30.24</v>
      </c>
      <c r="M6758" s="16">
        <v>7.7359999999999998</v>
      </c>
    </row>
    <row r="6759" spans="1:13" x14ac:dyDescent="0.2">
      <c r="A6759" s="49">
        <f t="shared" si="107"/>
        <v>44117</v>
      </c>
      <c r="B6759" s="1">
        <v>14.731999999999999</v>
      </c>
      <c r="C6759" s="16">
        <v>94.11</v>
      </c>
      <c r="D6759" s="16">
        <v>25.86</v>
      </c>
      <c r="E6759" s="16">
        <v>23.79</v>
      </c>
      <c r="F6759" s="16">
        <v>29.16</v>
      </c>
      <c r="G6759" s="16">
        <v>5.9989999999999997</v>
      </c>
      <c r="H6759" s="16">
        <v>32.630000000000003</v>
      </c>
      <c r="I6759" s="16">
        <v>195.714</v>
      </c>
      <c r="J6759" s="16">
        <v>11.353</v>
      </c>
      <c r="K6759" s="78">
        <v>1059</v>
      </c>
      <c r="L6759" s="16">
        <v>30.113</v>
      </c>
      <c r="M6759" s="16">
        <v>6.7409999999999997</v>
      </c>
    </row>
    <row r="6760" spans="1:13" x14ac:dyDescent="0.2">
      <c r="A6760" s="49">
        <f t="shared" si="107"/>
        <v>44118</v>
      </c>
      <c r="B6760" s="1">
        <v>13.974</v>
      </c>
      <c r="C6760" s="16">
        <v>94.085999999999999</v>
      </c>
      <c r="D6760" s="16">
        <v>25.027999999999999</v>
      </c>
      <c r="E6760" s="16">
        <v>23.52</v>
      </c>
      <c r="F6760" s="16">
        <v>29.46</v>
      </c>
      <c r="G6760" s="16">
        <v>5.6079999999999997</v>
      </c>
      <c r="H6760" s="16">
        <v>33.799999999999997</v>
      </c>
      <c r="I6760" s="16">
        <v>176.00299999999999</v>
      </c>
      <c r="J6760" s="16">
        <v>8.5489999999999995</v>
      </c>
      <c r="K6760" s="78">
        <v>1198</v>
      </c>
      <c r="L6760" s="16">
        <v>29.74</v>
      </c>
      <c r="M6760" s="16">
        <v>6.0590000000000002</v>
      </c>
    </row>
    <row r="6761" spans="1:13" x14ac:dyDescent="0.2">
      <c r="A6761" s="49">
        <f t="shared" si="107"/>
        <v>44119</v>
      </c>
      <c r="B6761" s="1">
        <v>16.510000000000002</v>
      </c>
      <c r="C6761" s="16">
        <v>89.096000000000004</v>
      </c>
      <c r="D6761" s="16">
        <v>26.648</v>
      </c>
      <c r="E6761" s="16">
        <v>23.55</v>
      </c>
      <c r="F6761" s="16">
        <v>29.55</v>
      </c>
      <c r="G6761" s="16">
        <v>5.508</v>
      </c>
      <c r="H6761" s="16">
        <v>14.71</v>
      </c>
      <c r="I6761" s="16">
        <v>202.17099999999999</v>
      </c>
      <c r="J6761" s="16">
        <v>17.716999999999999</v>
      </c>
      <c r="K6761" s="78">
        <v>1296</v>
      </c>
      <c r="L6761" s="16">
        <v>30.167999999999999</v>
      </c>
      <c r="M6761" s="16">
        <v>6.891</v>
      </c>
    </row>
    <row r="6762" spans="1:13" x14ac:dyDescent="0.2">
      <c r="A6762" s="49">
        <f t="shared" si="107"/>
        <v>44120</v>
      </c>
      <c r="B6762" s="1">
        <v>12.954000000000001</v>
      </c>
      <c r="C6762" s="16">
        <v>87.328999999999994</v>
      </c>
      <c r="D6762" s="16">
        <v>27.754000000000001</v>
      </c>
      <c r="E6762" s="16">
        <v>24.53</v>
      </c>
      <c r="F6762" s="16">
        <v>30.91</v>
      </c>
      <c r="G6762" s="16">
        <v>7.3979999999999997</v>
      </c>
      <c r="H6762" s="16">
        <v>36.479999999999997</v>
      </c>
      <c r="I6762" s="16">
        <v>283.43799999999999</v>
      </c>
      <c r="J6762" s="16">
        <v>23.39</v>
      </c>
      <c r="K6762" s="78">
        <v>1345</v>
      </c>
      <c r="L6762" s="16">
        <v>30.530999999999999</v>
      </c>
      <c r="M6762" s="16">
        <v>9.7910000000000004</v>
      </c>
    </row>
    <row r="6763" spans="1:13" x14ac:dyDescent="0.2">
      <c r="A6763" s="49">
        <f t="shared" si="107"/>
        <v>44121</v>
      </c>
      <c r="B6763" s="1">
        <v>15.24</v>
      </c>
      <c r="C6763" s="16">
        <v>91.367999999999995</v>
      </c>
      <c r="D6763" s="16">
        <v>27.791</v>
      </c>
      <c r="E6763" s="16">
        <v>25.41</v>
      </c>
      <c r="F6763" s="16">
        <v>30.17</v>
      </c>
      <c r="G6763" s="16">
        <v>11.414999999999999</v>
      </c>
      <c r="H6763" s="16">
        <v>35.700000000000003</v>
      </c>
      <c r="I6763" s="16">
        <v>299.30799999999999</v>
      </c>
      <c r="J6763" s="16">
        <v>10.891999999999999</v>
      </c>
      <c r="K6763" s="78">
        <v>1096</v>
      </c>
      <c r="L6763" s="16">
        <v>30.463000000000001</v>
      </c>
      <c r="M6763" s="16">
        <v>11.693</v>
      </c>
    </row>
    <row r="6764" spans="1:13" x14ac:dyDescent="0.2">
      <c r="A6764" s="49">
        <f t="shared" si="107"/>
        <v>44122</v>
      </c>
      <c r="B6764" s="1">
        <v>11.43</v>
      </c>
      <c r="C6764" s="16">
        <v>94.703999999999994</v>
      </c>
      <c r="D6764" s="16">
        <v>25.888000000000002</v>
      </c>
      <c r="E6764" s="16">
        <v>24.26</v>
      </c>
      <c r="F6764" s="16">
        <v>27.65</v>
      </c>
      <c r="G6764" s="16">
        <v>6.2149999999999999</v>
      </c>
      <c r="H6764" s="16">
        <v>40.85</v>
      </c>
      <c r="I6764" s="16">
        <v>214.43799999999999</v>
      </c>
      <c r="J6764" s="16">
        <v>5.077</v>
      </c>
      <c r="K6764" s="78">
        <v>428.8</v>
      </c>
      <c r="L6764" s="16">
        <v>30.04</v>
      </c>
      <c r="M6764" s="16">
        <v>7.1779999999999999</v>
      </c>
    </row>
    <row r="6765" spans="1:13" x14ac:dyDescent="0.2">
      <c r="A6765" s="49">
        <f t="shared" si="107"/>
        <v>44123</v>
      </c>
      <c r="B6765" s="1">
        <v>0.254</v>
      </c>
      <c r="C6765" s="16">
        <v>90.293000000000006</v>
      </c>
      <c r="D6765" s="16">
        <v>26.135000000000002</v>
      </c>
      <c r="E6765" s="16">
        <v>24.06</v>
      </c>
      <c r="F6765" s="16">
        <v>30.47</v>
      </c>
      <c r="G6765" s="16">
        <v>7.2130000000000001</v>
      </c>
      <c r="H6765" s="16">
        <v>24.1</v>
      </c>
      <c r="I6765" s="16">
        <v>192.27600000000001</v>
      </c>
      <c r="J6765" s="16">
        <v>15.500999999999999</v>
      </c>
      <c r="K6765" s="78">
        <v>1313</v>
      </c>
      <c r="L6765" s="16">
        <v>30.128</v>
      </c>
      <c r="M6765" s="16">
        <v>9.1059999999999999</v>
      </c>
    </row>
    <row r="6766" spans="1:13" x14ac:dyDescent="0.2">
      <c r="A6766" s="49">
        <f t="shared" si="107"/>
        <v>44124</v>
      </c>
      <c r="B6766" s="1">
        <v>22.096</v>
      </c>
      <c r="C6766" s="16">
        <v>87.402000000000001</v>
      </c>
      <c r="D6766" s="16">
        <v>26.308</v>
      </c>
      <c r="E6766" s="16">
        <v>23.67</v>
      </c>
      <c r="F6766" s="16">
        <v>30.51</v>
      </c>
      <c r="G6766" s="16">
        <v>9.4130000000000003</v>
      </c>
      <c r="H6766" s="16">
        <v>29.46</v>
      </c>
      <c r="I6766" s="16">
        <v>157.63499999999999</v>
      </c>
      <c r="J6766" s="16">
        <v>15.131</v>
      </c>
      <c r="K6766" s="78">
        <v>1375</v>
      </c>
      <c r="L6766" s="16">
        <v>29.812000000000001</v>
      </c>
      <c r="M6766" s="16">
        <v>11.804</v>
      </c>
    </row>
    <row r="6767" spans="1:13" x14ac:dyDescent="0.2">
      <c r="A6767" s="49">
        <f t="shared" si="107"/>
        <v>44125</v>
      </c>
      <c r="B6767" s="1">
        <v>2.032</v>
      </c>
      <c r="C6767" s="16">
        <v>84.414000000000001</v>
      </c>
      <c r="D6767" s="16">
        <v>27.492000000000001</v>
      </c>
      <c r="E6767" s="16">
        <v>24.43</v>
      </c>
      <c r="F6767" s="16">
        <v>32.049999999999997</v>
      </c>
      <c r="G6767" s="16">
        <v>7.7939999999999996</v>
      </c>
      <c r="H6767" s="16">
        <v>22.19</v>
      </c>
      <c r="I6767" s="16">
        <v>183.11099999999999</v>
      </c>
      <c r="J6767" s="16">
        <v>20.55</v>
      </c>
      <c r="K6767" s="78">
        <v>1245</v>
      </c>
      <c r="L6767" s="16">
        <v>29.835999999999999</v>
      </c>
      <c r="M6767" s="16">
        <v>9.84</v>
      </c>
    </row>
    <row r="6768" spans="1:13" x14ac:dyDescent="0.2">
      <c r="A6768" s="49">
        <f t="shared" si="107"/>
        <v>44126</v>
      </c>
      <c r="B6768" s="1">
        <v>0.50800000000000001</v>
      </c>
      <c r="C6768" s="16">
        <v>88.608999999999995</v>
      </c>
      <c r="D6768" s="16">
        <v>27.363</v>
      </c>
      <c r="E6768" s="16">
        <v>25</v>
      </c>
      <c r="F6768" s="16">
        <v>30.85</v>
      </c>
      <c r="G6768" s="16">
        <v>5.12</v>
      </c>
      <c r="H6768" s="16">
        <v>18.309999999999999</v>
      </c>
      <c r="I6768" s="16">
        <v>205.27199999999999</v>
      </c>
      <c r="J6768" s="16">
        <v>14.055999999999999</v>
      </c>
      <c r="K6768" s="78">
        <v>1267</v>
      </c>
      <c r="L6768" s="16">
        <v>29.949000000000002</v>
      </c>
      <c r="M6768" s="16">
        <v>6.0250000000000004</v>
      </c>
    </row>
    <row r="6769" spans="1:13" x14ac:dyDescent="0.2">
      <c r="A6769" s="49">
        <f t="shared" si="107"/>
        <v>44127</v>
      </c>
      <c r="B6769" s="1">
        <v>0</v>
      </c>
      <c r="C6769" s="16">
        <v>89.596999999999994</v>
      </c>
      <c r="D6769" s="16">
        <v>27.509</v>
      </c>
      <c r="E6769" s="16">
        <v>25.44</v>
      </c>
      <c r="F6769" s="16">
        <v>30.24</v>
      </c>
      <c r="G6769" s="16">
        <v>5.016</v>
      </c>
      <c r="H6769" s="16">
        <v>20.96</v>
      </c>
      <c r="I6769" s="16">
        <v>230.709</v>
      </c>
      <c r="J6769" s="16">
        <v>16.93</v>
      </c>
      <c r="K6769" s="78">
        <v>1113</v>
      </c>
      <c r="L6769" s="16">
        <v>30.273</v>
      </c>
      <c r="M6769" s="16">
        <v>5.4630000000000001</v>
      </c>
    </row>
    <row r="6770" spans="1:13" x14ac:dyDescent="0.2">
      <c r="A6770" s="49">
        <f t="shared" si="107"/>
        <v>44128</v>
      </c>
      <c r="B6770" s="1">
        <v>93.212000000000003</v>
      </c>
      <c r="C6770" s="16">
        <v>91.159000000000006</v>
      </c>
      <c r="D6770" s="16">
        <v>26.39</v>
      </c>
      <c r="E6770" s="16">
        <v>23.88</v>
      </c>
      <c r="F6770" s="16">
        <v>31.99</v>
      </c>
      <c r="G6770" s="16">
        <v>6.8159999999999998</v>
      </c>
      <c r="H6770" s="16">
        <v>28.89</v>
      </c>
      <c r="I6770" s="16">
        <v>171.488</v>
      </c>
      <c r="J6770" s="16">
        <v>12.016999999999999</v>
      </c>
      <c r="K6770" s="78">
        <v>996</v>
      </c>
      <c r="L6770" s="16">
        <v>30.114000000000001</v>
      </c>
      <c r="M6770" s="16">
        <v>7.5049999999999999</v>
      </c>
    </row>
    <row r="6771" spans="1:13" x14ac:dyDescent="0.2">
      <c r="A6771" s="49">
        <f t="shared" si="107"/>
        <v>44129</v>
      </c>
      <c r="B6771" s="1">
        <v>0.50800000000000001</v>
      </c>
      <c r="C6771" s="16">
        <v>83.269000000000005</v>
      </c>
      <c r="D6771" s="16">
        <v>27.439</v>
      </c>
      <c r="E6771" s="16">
        <v>25.07</v>
      </c>
      <c r="F6771" s="16">
        <v>31.65</v>
      </c>
      <c r="G6771" s="16">
        <v>11.23</v>
      </c>
      <c r="H6771" s="16">
        <v>30.62</v>
      </c>
      <c r="I6771" s="16">
        <v>162.16200000000001</v>
      </c>
      <c r="J6771" s="16">
        <v>19.263000000000002</v>
      </c>
      <c r="K6771" s="78">
        <v>1425</v>
      </c>
      <c r="L6771" s="16">
        <v>29.984000000000002</v>
      </c>
      <c r="M6771" s="16">
        <v>14.368</v>
      </c>
    </row>
    <row r="6772" spans="1:13" x14ac:dyDescent="0.2">
      <c r="A6772" s="49">
        <f t="shared" si="107"/>
        <v>44130</v>
      </c>
      <c r="B6772" s="1">
        <v>0</v>
      </c>
      <c r="C6772" s="16">
        <v>80.233000000000004</v>
      </c>
      <c r="D6772" s="16">
        <v>27.995000000000001</v>
      </c>
      <c r="E6772" s="16">
        <v>25.14</v>
      </c>
      <c r="F6772" s="16">
        <v>31.55</v>
      </c>
      <c r="G6772" s="16">
        <v>10.486000000000001</v>
      </c>
      <c r="H6772" s="16">
        <v>28.65</v>
      </c>
      <c r="I6772" s="16">
        <v>146.86000000000001</v>
      </c>
      <c r="J6772" s="16">
        <v>22.436</v>
      </c>
      <c r="K6772" s="78">
        <v>1266</v>
      </c>
      <c r="L6772" s="16">
        <v>30.251000000000001</v>
      </c>
      <c r="M6772" s="16">
        <v>12.491</v>
      </c>
    </row>
    <row r="6773" spans="1:13" x14ac:dyDescent="0.2">
      <c r="A6773" s="49">
        <f t="shared" si="107"/>
        <v>44131</v>
      </c>
      <c r="B6773" s="1">
        <v>0</v>
      </c>
      <c r="C6773" s="16">
        <v>83.997</v>
      </c>
      <c r="D6773" s="16">
        <v>27.698</v>
      </c>
      <c r="E6773" s="16">
        <v>24.7</v>
      </c>
      <c r="F6773" s="16">
        <v>31.11</v>
      </c>
      <c r="G6773" s="16">
        <v>5.2930000000000001</v>
      </c>
      <c r="H6773" s="16">
        <v>13.94</v>
      </c>
      <c r="I6773" s="16">
        <v>171.518</v>
      </c>
      <c r="J6773" s="16">
        <v>13.173</v>
      </c>
      <c r="K6773" s="78">
        <v>1117</v>
      </c>
      <c r="L6773" s="16">
        <v>30.145</v>
      </c>
      <c r="M6773" s="16">
        <v>6.5839999999999996</v>
      </c>
    </row>
    <row r="6774" spans="1:13" x14ac:dyDescent="0.2">
      <c r="A6774" s="49">
        <f t="shared" si="107"/>
        <v>44132</v>
      </c>
      <c r="B6774" s="1">
        <v>0.254</v>
      </c>
      <c r="C6774" s="16">
        <v>87.284999999999997</v>
      </c>
      <c r="D6774" s="16">
        <v>28.045000000000002</v>
      </c>
      <c r="E6774" s="16">
        <v>25.07</v>
      </c>
      <c r="F6774" s="16">
        <v>31.52</v>
      </c>
      <c r="G6774" s="16">
        <v>5.157</v>
      </c>
      <c r="H6774" s="16">
        <v>17.22</v>
      </c>
      <c r="I6774" s="16">
        <v>224.20400000000001</v>
      </c>
      <c r="J6774" s="16">
        <v>21.308</v>
      </c>
      <c r="K6774" s="78">
        <v>1159</v>
      </c>
      <c r="L6774" s="16">
        <v>30.326000000000001</v>
      </c>
      <c r="M6774" s="16">
        <v>5.9249999999999998</v>
      </c>
    </row>
    <row r="6775" spans="1:13" x14ac:dyDescent="0.2">
      <c r="A6775" s="49">
        <f t="shared" si="107"/>
        <v>44133</v>
      </c>
      <c r="B6775" s="1">
        <v>2.032</v>
      </c>
      <c r="C6775" s="16">
        <v>88.289000000000001</v>
      </c>
      <c r="D6775" s="16">
        <v>26.687000000000001</v>
      </c>
      <c r="E6775" s="16">
        <v>23.99</v>
      </c>
      <c r="F6775" s="16">
        <v>31.1</v>
      </c>
      <c r="G6775" s="16">
        <v>7.7190000000000003</v>
      </c>
      <c r="H6775" s="16">
        <v>26.5</v>
      </c>
      <c r="I6775" s="16">
        <v>178.17599999999999</v>
      </c>
      <c r="J6775" s="16">
        <v>18.718</v>
      </c>
      <c r="K6775" s="78">
        <v>1161</v>
      </c>
      <c r="L6775" s="16">
        <v>30.481999999999999</v>
      </c>
      <c r="M6775" s="16">
        <v>9.2200000000000006</v>
      </c>
    </row>
    <row r="6776" spans="1:13" x14ac:dyDescent="0.2">
      <c r="A6776" s="49">
        <f t="shared" si="107"/>
        <v>44134</v>
      </c>
      <c r="B6776" s="1">
        <v>18.288</v>
      </c>
      <c r="C6776" s="16">
        <v>84.078999999999994</v>
      </c>
      <c r="D6776" s="16">
        <v>27.321999999999999</v>
      </c>
      <c r="E6776" s="16">
        <v>24.06</v>
      </c>
      <c r="F6776" s="16">
        <v>32.229999999999997</v>
      </c>
      <c r="G6776" s="16">
        <v>8.1929999999999996</v>
      </c>
      <c r="H6776" s="16">
        <v>34.54</v>
      </c>
      <c r="I6776" s="16">
        <v>184.27099999999999</v>
      </c>
      <c r="J6776" s="16">
        <v>22.231999999999999</v>
      </c>
      <c r="K6776" s="78">
        <v>1233</v>
      </c>
      <c r="L6776" s="16">
        <v>30.46</v>
      </c>
      <c r="M6776" s="16">
        <v>10.106999999999999</v>
      </c>
    </row>
    <row r="6777" spans="1:13" x14ac:dyDescent="0.2">
      <c r="A6777" s="49">
        <f t="shared" si="107"/>
        <v>44135</v>
      </c>
      <c r="B6777" s="1">
        <v>0.76200000000000001</v>
      </c>
      <c r="C6777" s="16">
        <v>88.956000000000003</v>
      </c>
      <c r="D6777" s="16">
        <v>26.798999999999999</v>
      </c>
      <c r="E6777" s="16">
        <v>24.73</v>
      </c>
      <c r="F6777" s="16">
        <v>30.21</v>
      </c>
      <c r="G6777" s="16">
        <v>7.1529999999999996</v>
      </c>
      <c r="H6777" s="16">
        <v>30.55</v>
      </c>
      <c r="I6777" s="16">
        <v>226.00299999999999</v>
      </c>
      <c r="J6777" s="16">
        <v>20.282</v>
      </c>
      <c r="K6777" s="78">
        <v>1203</v>
      </c>
      <c r="L6777" s="16">
        <v>30.599</v>
      </c>
      <c r="M6777" s="16">
        <v>8.4009999999999998</v>
      </c>
    </row>
    <row r="6778" spans="1:13" x14ac:dyDescent="0.2">
      <c r="A6778" s="49">
        <f t="shared" si="107"/>
        <v>44136</v>
      </c>
      <c r="B6778" s="1">
        <v>2.032</v>
      </c>
      <c r="C6778" s="16">
        <v>91.352000000000004</v>
      </c>
      <c r="D6778" s="16">
        <v>25.963000000000001</v>
      </c>
      <c r="E6778" s="16">
        <v>24.5</v>
      </c>
      <c r="F6778" s="16">
        <v>30.48</v>
      </c>
      <c r="G6778" s="16">
        <v>7.8390000000000004</v>
      </c>
      <c r="H6778" s="16">
        <v>23.46</v>
      </c>
      <c r="I6778" s="16">
        <v>195.27</v>
      </c>
      <c r="J6778" s="16">
        <v>11.734</v>
      </c>
      <c r="K6778" s="78">
        <v>1431</v>
      </c>
      <c r="L6778" s="16">
        <v>30.355</v>
      </c>
      <c r="M6778" s="16">
        <v>9.0370000000000008</v>
      </c>
    </row>
    <row r="6779" spans="1:13" x14ac:dyDescent="0.2">
      <c r="A6779" s="49">
        <f t="shared" si="107"/>
        <v>44137</v>
      </c>
      <c r="B6779" s="1">
        <v>0</v>
      </c>
      <c r="C6779" s="16">
        <v>85.900999999999996</v>
      </c>
      <c r="D6779" s="16">
        <v>26.396000000000001</v>
      </c>
      <c r="E6779" s="16">
        <v>24.46</v>
      </c>
      <c r="F6779" s="16">
        <v>29.7</v>
      </c>
      <c r="G6779" s="16">
        <v>11.65</v>
      </c>
      <c r="H6779" s="16">
        <v>36.229999999999997</v>
      </c>
      <c r="I6779" s="16">
        <v>176.23</v>
      </c>
      <c r="J6779" s="16">
        <v>15.782999999999999</v>
      </c>
      <c r="K6779" s="78">
        <v>1406</v>
      </c>
      <c r="L6779" s="16">
        <v>30.111999999999998</v>
      </c>
      <c r="M6779" s="16">
        <v>13.743</v>
      </c>
    </row>
    <row r="6780" spans="1:13" x14ac:dyDescent="0.2">
      <c r="A6780" s="49">
        <f t="shared" si="107"/>
        <v>44138</v>
      </c>
      <c r="B6780" s="1">
        <v>4.5720000000000001</v>
      </c>
      <c r="C6780" s="16">
        <v>83.584000000000003</v>
      </c>
      <c r="D6780" s="16">
        <v>26.573</v>
      </c>
      <c r="E6780" s="16">
        <v>25.09</v>
      </c>
      <c r="F6780" s="16">
        <v>29.7</v>
      </c>
      <c r="G6780" s="16">
        <v>18.369</v>
      </c>
      <c r="H6780" s="16">
        <v>44.28</v>
      </c>
      <c r="I6780" s="16">
        <v>167.84899999999999</v>
      </c>
      <c r="J6780" s="16">
        <v>16.065000000000001</v>
      </c>
      <c r="K6780" s="78">
        <v>1265</v>
      </c>
      <c r="L6780" s="16">
        <v>29.861999999999998</v>
      </c>
      <c r="M6780" s="16">
        <v>23.210999999999999</v>
      </c>
    </row>
    <row r="6781" spans="1:13" x14ac:dyDescent="0.2">
      <c r="A6781" s="49">
        <f t="shared" si="107"/>
        <v>44139</v>
      </c>
      <c r="B6781" s="1">
        <v>0</v>
      </c>
      <c r="C6781" s="16">
        <v>80.343999999999994</v>
      </c>
      <c r="D6781" s="16">
        <v>26.864999999999998</v>
      </c>
      <c r="E6781" s="16">
        <v>25.64</v>
      </c>
      <c r="F6781" s="16">
        <v>29.5</v>
      </c>
      <c r="G6781" s="16">
        <v>19.7</v>
      </c>
      <c r="H6781" s="16">
        <v>44.17</v>
      </c>
      <c r="I6781" s="16">
        <v>162.733</v>
      </c>
      <c r="J6781" s="16">
        <v>12.814</v>
      </c>
      <c r="K6781" s="78">
        <v>1464</v>
      </c>
      <c r="L6781" s="16">
        <v>28.94</v>
      </c>
      <c r="M6781" s="16">
        <v>26.928999999999998</v>
      </c>
    </row>
    <row r="6782" spans="1:13" x14ac:dyDescent="0.2">
      <c r="A6782" s="49">
        <f t="shared" si="107"/>
        <v>44140</v>
      </c>
      <c r="B6782" s="1">
        <v>0</v>
      </c>
      <c r="C6782" s="16">
        <v>77.653000000000006</v>
      </c>
      <c r="D6782" s="16">
        <v>27.19</v>
      </c>
      <c r="E6782" s="16">
        <v>25.2</v>
      </c>
      <c r="F6782" s="16">
        <v>30.82</v>
      </c>
      <c r="G6782" s="16">
        <v>17.460999999999999</v>
      </c>
      <c r="H6782" s="16">
        <v>36.94</v>
      </c>
      <c r="I6782" s="16">
        <v>159.01599999999999</v>
      </c>
      <c r="J6782" s="16">
        <v>22.291</v>
      </c>
      <c r="K6782" s="78">
        <v>1132</v>
      </c>
      <c r="L6782" s="16">
        <v>28.852</v>
      </c>
      <c r="M6782" s="16">
        <v>24.638000000000002</v>
      </c>
    </row>
    <row r="6783" spans="1:13" x14ac:dyDescent="0.2">
      <c r="A6783" s="49">
        <f t="shared" si="107"/>
        <v>44141</v>
      </c>
      <c r="B6783" s="1">
        <v>0</v>
      </c>
      <c r="C6783" s="16">
        <v>77.385999999999996</v>
      </c>
      <c r="D6783" s="16">
        <v>26.919</v>
      </c>
      <c r="E6783" s="16">
        <v>24.23</v>
      </c>
      <c r="F6783" s="16">
        <v>30.82</v>
      </c>
      <c r="G6783" s="16">
        <v>14.275</v>
      </c>
      <c r="H6783" s="16">
        <v>35.99</v>
      </c>
      <c r="I6783" s="16">
        <v>158.88499999999999</v>
      </c>
      <c r="J6783" s="16">
        <v>23.202999999999999</v>
      </c>
      <c r="K6783" s="78">
        <v>1096</v>
      </c>
      <c r="L6783" s="16">
        <v>28.835000000000001</v>
      </c>
      <c r="M6783" s="16">
        <v>20.538</v>
      </c>
    </row>
    <row r="6784" spans="1:13" x14ac:dyDescent="0.2">
      <c r="A6784" s="49">
        <f t="shared" si="107"/>
        <v>44142</v>
      </c>
      <c r="B6784" s="1">
        <v>0</v>
      </c>
      <c r="C6784" s="16">
        <v>74.573999999999998</v>
      </c>
      <c r="D6784" s="16">
        <v>27.117999999999999</v>
      </c>
      <c r="E6784" s="16">
        <v>23.15</v>
      </c>
      <c r="F6784" s="16">
        <v>31.79</v>
      </c>
      <c r="G6784" s="16">
        <v>12.446</v>
      </c>
      <c r="H6784" s="16">
        <v>37.4</v>
      </c>
      <c r="I6784" s="16">
        <v>164.48699999999999</v>
      </c>
      <c r="J6784" s="16">
        <v>23.036999999999999</v>
      </c>
      <c r="K6784" s="78">
        <v>1002</v>
      </c>
      <c r="L6784" s="16">
        <v>29.010999999999999</v>
      </c>
      <c r="M6784" s="16">
        <v>17.588000000000001</v>
      </c>
    </row>
    <row r="6785" spans="1:13" x14ac:dyDescent="0.2">
      <c r="A6785" s="49">
        <f t="shared" si="107"/>
        <v>44143</v>
      </c>
      <c r="B6785" s="1">
        <v>0</v>
      </c>
      <c r="C6785" s="16">
        <v>70.584999999999994</v>
      </c>
      <c r="D6785" s="16">
        <v>27.457000000000001</v>
      </c>
      <c r="E6785" s="16">
        <v>23.92</v>
      </c>
      <c r="F6785" s="16">
        <v>30.82</v>
      </c>
      <c r="G6785" s="16">
        <v>11.968999999999999</v>
      </c>
      <c r="H6785" s="16">
        <v>34.68</v>
      </c>
      <c r="I6785" s="16">
        <v>164.572</v>
      </c>
      <c r="J6785" s="16">
        <v>21.504999999999999</v>
      </c>
      <c r="K6785" s="78">
        <v>1254</v>
      </c>
      <c r="L6785" s="16">
        <v>29.309000000000001</v>
      </c>
      <c r="M6785" s="16">
        <v>15.863</v>
      </c>
    </row>
    <row r="6786" spans="1:13" x14ac:dyDescent="0.2">
      <c r="A6786" s="49">
        <f t="shared" si="107"/>
        <v>44144</v>
      </c>
      <c r="B6786" s="1">
        <v>0.254</v>
      </c>
      <c r="C6786" s="16">
        <v>79.42</v>
      </c>
      <c r="D6786" s="16">
        <v>27.515000000000001</v>
      </c>
      <c r="E6786" s="16">
        <v>25.41</v>
      </c>
      <c r="F6786" s="16">
        <v>31.29</v>
      </c>
      <c r="G6786" s="16">
        <v>8.7159999999999993</v>
      </c>
      <c r="H6786" s="16">
        <v>24.73</v>
      </c>
      <c r="I6786" s="16">
        <v>155.94</v>
      </c>
      <c r="J6786" s="16">
        <v>15.808</v>
      </c>
      <c r="K6786" s="78">
        <v>1130</v>
      </c>
      <c r="L6786" s="16">
        <v>29.43</v>
      </c>
      <c r="M6786" s="16">
        <v>11.936</v>
      </c>
    </row>
    <row r="6787" spans="1:13" x14ac:dyDescent="0.2">
      <c r="A6787" s="49">
        <f t="shared" si="107"/>
        <v>44145</v>
      </c>
      <c r="B6787" s="1">
        <v>0</v>
      </c>
      <c r="C6787" s="16">
        <v>84.488</v>
      </c>
      <c r="D6787" s="16">
        <v>26.981000000000002</v>
      </c>
      <c r="E6787" s="16">
        <v>24.8</v>
      </c>
      <c r="F6787" s="16">
        <v>31.07</v>
      </c>
      <c r="G6787" s="16">
        <v>7.4290000000000003</v>
      </c>
      <c r="H6787" s="16">
        <v>22.79</v>
      </c>
      <c r="I6787" s="16">
        <v>154.303</v>
      </c>
      <c r="J6787" s="16">
        <v>15.848000000000001</v>
      </c>
      <c r="K6787" s="78">
        <v>1238</v>
      </c>
      <c r="L6787" s="16">
        <v>29.539000000000001</v>
      </c>
      <c r="M6787" s="16">
        <v>8.5719999999999992</v>
      </c>
    </row>
    <row r="6788" spans="1:13" x14ac:dyDescent="0.2">
      <c r="A6788" s="49">
        <f t="shared" si="107"/>
        <v>44146</v>
      </c>
      <c r="B6788" s="1">
        <v>0</v>
      </c>
      <c r="C6788" s="16">
        <v>89.739000000000004</v>
      </c>
      <c r="D6788" s="16">
        <v>26.18</v>
      </c>
      <c r="E6788" s="16">
        <v>24.36</v>
      </c>
      <c r="F6788" s="16">
        <v>30.57</v>
      </c>
      <c r="G6788" s="16">
        <v>5.6710000000000003</v>
      </c>
      <c r="H6788" s="16">
        <v>22.47</v>
      </c>
      <c r="I6788" s="16">
        <v>175.428</v>
      </c>
      <c r="J6788" s="16">
        <v>8.8040000000000003</v>
      </c>
      <c r="K6788" s="78">
        <v>1184</v>
      </c>
      <c r="L6788" s="16">
        <v>29.356999999999999</v>
      </c>
      <c r="M6788" s="16">
        <v>6.2939999999999996</v>
      </c>
    </row>
    <row r="6789" spans="1:13" x14ac:dyDescent="0.2">
      <c r="A6789" s="49">
        <f t="shared" si="107"/>
        <v>44147</v>
      </c>
      <c r="B6789" s="1">
        <v>12.446</v>
      </c>
      <c r="C6789" s="16">
        <v>91.891999999999996</v>
      </c>
      <c r="D6789" s="16">
        <v>25.805</v>
      </c>
      <c r="E6789" s="16">
        <v>23.62</v>
      </c>
      <c r="F6789" s="16">
        <v>28.45</v>
      </c>
      <c r="G6789" s="16">
        <v>4.47</v>
      </c>
      <c r="H6789" s="16">
        <v>12.88</v>
      </c>
      <c r="I6789" s="16">
        <v>196.411</v>
      </c>
      <c r="J6789" s="16">
        <v>9.8940000000000001</v>
      </c>
      <c r="K6789" s="78">
        <v>1354</v>
      </c>
      <c r="L6789" s="16">
        <v>29.277999999999999</v>
      </c>
      <c r="M6789" s="16">
        <v>4.6909999999999998</v>
      </c>
    </row>
    <row r="6790" spans="1:13" x14ac:dyDescent="0.2">
      <c r="A6790" s="49">
        <f t="shared" si="107"/>
        <v>44148</v>
      </c>
      <c r="B6790" s="1">
        <v>4.0640000000000001</v>
      </c>
      <c r="C6790" s="16">
        <v>91.042000000000002</v>
      </c>
      <c r="D6790" s="16">
        <v>26.312000000000001</v>
      </c>
      <c r="E6790" s="16">
        <v>24.12</v>
      </c>
      <c r="F6790" s="16">
        <v>30.71</v>
      </c>
      <c r="G6790" s="16">
        <v>6.2039999999999997</v>
      </c>
      <c r="H6790" s="16">
        <v>24.34</v>
      </c>
      <c r="I6790" s="16">
        <v>214.54</v>
      </c>
      <c r="J6790" s="16">
        <v>16.204000000000001</v>
      </c>
      <c r="K6790" s="78">
        <v>1315</v>
      </c>
      <c r="L6790" s="16">
        <v>29.491</v>
      </c>
      <c r="M6790" s="16">
        <v>7.383</v>
      </c>
    </row>
    <row r="6791" spans="1:13" x14ac:dyDescent="0.2">
      <c r="A6791" s="49">
        <f t="shared" si="107"/>
        <v>44149</v>
      </c>
      <c r="B6791" s="1">
        <v>76.713999999999999</v>
      </c>
      <c r="C6791" s="16">
        <v>95.641000000000005</v>
      </c>
      <c r="D6791" s="16">
        <v>24.690999999999999</v>
      </c>
      <c r="E6791" s="16">
        <v>22.52</v>
      </c>
      <c r="F6791" s="16">
        <v>28.59</v>
      </c>
      <c r="G6791" s="16">
        <v>6.5659999999999998</v>
      </c>
      <c r="H6791" s="16">
        <v>33.9</v>
      </c>
      <c r="I6791" s="16">
        <v>208.791</v>
      </c>
      <c r="J6791" s="16">
        <v>6.125</v>
      </c>
      <c r="K6791" s="78">
        <v>1265</v>
      </c>
      <c r="L6791" s="16">
        <v>29.21</v>
      </c>
      <c r="M6791" s="16">
        <v>7.5789999999999997</v>
      </c>
    </row>
    <row r="6792" spans="1:13" x14ac:dyDescent="0.2">
      <c r="A6792" s="49">
        <f t="shared" si="107"/>
        <v>44150</v>
      </c>
      <c r="B6792" s="1">
        <v>35.052</v>
      </c>
      <c r="C6792" s="16">
        <v>95.287999999999997</v>
      </c>
      <c r="D6792" s="16">
        <v>24.48</v>
      </c>
      <c r="E6792" s="16">
        <v>23.85</v>
      </c>
      <c r="F6792" s="16">
        <v>25.58</v>
      </c>
      <c r="G6792" s="16">
        <v>7.0629999999999997</v>
      </c>
      <c r="H6792" s="16">
        <v>19.23</v>
      </c>
      <c r="I6792" s="16">
        <v>189.75399999999999</v>
      </c>
      <c r="J6792" s="16">
        <v>1.2689999999999999</v>
      </c>
      <c r="K6792" s="78">
        <v>67.98</v>
      </c>
      <c r="L6792" s="16">
        <v>29.238</v>
      </c>
      <c r="M6792" s="16">
        <v>7.8940000000000001</v>
      </c>
    </row>
    <row r="6793" spans="1:13" x14ac:dyDescent="0.2">
      <c r="A6793" s="49">
        <f t="shared" si="107"/>
        <v>44151</v>
      </c>
      <c r="B6793" s="1">
        <v>0</v>
      </c>
      <c r="C6793" s="16">
        <v>86.438000000000002</v>
      </c>
      <c r="D6793" s="16">
        <v>26.254000000000001</v>
      </c>
      <c r="E6793" s="16">
        <v>23.89</v>
      </c>
      <c r="F6793" s="16">
        <v>30.91</v>
      </c>
      <c r="G6793" s="16">
        <v>11.648999999999999</v>
      </c>
      <c r="H6793" s="16">
        <v>30.73</v>
      </c>
      <c r="I6793" s="16">
        <v>170.441</v>
      </c>
      <c r="J6793" s="16">
        <v>15.17</v>
      </c>
      <c r="K6793" s="78">
        <v>1455</v>
      </c>
      <c r="L6793" s="16">
        <v>29.288</v>
      </c>
      <c r="M6793" s="16">
        <v>14.542999999999999</v>
      </c>
    </row>
    <row r="6794" spans="1:13" x14ac:dyDescent="0.2">
      <c r="A6794" s="49">
        <f t="shared" ref="A6794:A6838" si="108">A6793+1</f>
        <v>44152</v>
      </c>
      <c r="B6794" s="1">
        <v>0</v>
      </c>
      <c r="C6794" s="16">
        <v>82.653000000000006</v>
      </c>
      <c r="D6794" s="16">
        <v>26.794</v>
      </c>
      <c r="E6794" s="16">
        <v>25.47</v>
      </c>
      <c r="F6794" s="16">
        <v>29.33</v>
      </c>
      <c r="G6794" s="16">
        <v>17.376999999999999</v>
      </c>
      <c r="H6794" s="16">
        <v>40.33</v>
      </c>
      <c r="I6794" s="16">
        <v>161.08199999999999</v>
      </c>
      <c r="J6794" s="16">
        <v>14.785</v>
      </c>
      <c r="K6794" s="78">
        <v>1060</v>
      </c>
      <c r="L6794" s="16">
        <v>28.946000000000002</v>
      </c>
      <c r="M6794" s="16">
        <v>24.561</v>
      </c>
    </row>
    <row r="6795" spans="1:13" x14ac:dyDescent="0.2">
      <c r="A6795" s="49">
        <f t="shared" si="108"/>
        <v>44153</v>
      </c>
      <c r="B6795" s="1">
        <v>47.496000000000002</v>
      </c>
      <c r="C6795" s="16">
        <v>86.853999999999999</v>
      </c>
      <c r="D6795" s="16">
        <v>26.338999999999999</v>
      </c>
      <c r="E6795" s="16">
        <v>24.19</v>
      </c>
      <c r="F6795" s="16">
        <v>30.75</v>
      </c>
      <c r="G6795" s="16">
        <v>10.744</v>
      </c>
      <c r="H6795" s="16">
        <v>30.83</v>
      </c>
      <c r="I6795" s="16">
        <v>170.66800000000001</v>
      </c>
      <c r="J6795" s="16">
        <v>14.776</v>
      </c>
      <c r="K6795" s="78">
        <v>1219</v>
      </c>
      <c r="L6795" s="16">
        <v>28.611000000000001</v>
      </c>
      <c r="M6795" s="16">
        <v>14.62</v>
      </c>
    </row>
    <row r="6796" spans="1:13" x14ac:dyDescent="0.2">
      <c r="A6796" s="49">
        <f t="shared" si="108"/>
        <v>44154</v>
      </c>
      <c r="B6796" s="1">
        <v>9.1440000000000001</v>
      </c>
      <c r="C6796" s="16">
        <v>91.938000000000002</v>
      </c>
      <c r="D6796" s="16">
        <v>25.712</v>
      </c>
      <c r="E6796" s="16">
        <v>23.31</v>
      </c>
      <c r="F6796" s="16">
        <v>28.93</v>
      </c>
      <c r="G6796" s="16">
        <v>5.9850000000000003</v>
      </c>
      <c r="H6796" s="16">
        <v>19.829999999999998</v>
      </c>
      <c r="I6796" s="16">
        <v>195.77199999999999</v>
      </c>
      <c r="J6796" s="16">
        <v>12.811999999999999</v>
      </c>
      <c r="K6796" s="78">
        <v>1027</v>
      </c>
      <c r="L6796" s="16">
        <v>29.03</v>
      </c>
      <c r="M6796" s="16">
        <v>7.2069999999999999</v>
      </c>
    </row>
    <row r="6797" spans="1:13" x14ac:dyDescent="0.2">
      <c r="A6797" s="49">
        <f t="shared" si="108"/>
        <v>44155</v>
      </c>
      <c r="B6797" s="1">
        <v>8.6359999999999992</v>
      </c>
      <c r="C6797" s="16">
        <v>90.634</v>
      </c>
      <c r="D6797" s="16">
        <v>26.247</v>
      </c>
      <c r="E6797" s="16">
        <v>24.02</v>
      </c>
      <c r="F6797" s="16">
        <v>29.23</v>
      </c>
      <c r="G6797" s="16">
        <v>6.8040000000000003</v>
      </c>
      <c r="H6797" s="16">
        <v>25.93</v>
      </c>
      <c r="I6797" s="16">
        <v>219.57</v>
      </c>
      <c r="J6797" s="16">
        <v>14.571</v>
      </c>
      <c r="K6797" s="78">
        <v>1180</v>
      </c>
      <c r="L6797" s="16">
        <v>29.353000000000002</v>
      </c>
      <c r="M6797" s="16">
        <v>8.0879999999999992</v>
      </c>
    </row>
    <row r="6798" spans="1:13" x14ac:dyDescent="0.2">
      <c r="A6798" s="49">
        <f t="shared" si="108"/>
        <v>44156</v>
      </c>
      <c r="B6798" s="1">
        <v>1.016</v>
      </c>
      <c r="C6798" s="16">
        <v>92.275000000000006</v>
      </c>
      <c r="D6798" s="16">
        <v>25.632000000000001</v>
      </c>
      <c r="E6798" s="16">
        <v>24.06</v>
      </c>
      <c r="F6798" s="16">
        <v>29.16</v>
      </c>
      <c r="G6798" s="16">
        <v>5.87</v>
      </c>
      <c r="H6798" s="16">
        <v>22.05</v>
      </c>
      <c r="I6798" s="16">
        <v>182.22499999999999</v>
      </c>
      <c r="J6798" s="16">
        <v>14.833</v>
      </c>
      <c r="K6798" s="78">
        <v>1097</v>
      </c>
      <c r="L6798" s="16">
        <v>29.260999999999999</v>
      </c>
      <c r="M6798" s="16">
        <v>6.7510000000000003</v>
      </c>
    </row>
    <row r="6799" spans="1:13" x14ac:dyDescent="0.2">
      <c r="A6799" s="49">
        <f t="shared" si="108"/>
        <v>44157</v>
      </c>
      <c r="B6799" s="1">
        <v>0</v>
      </c>
      <c r="C6799" s="16">
        <v>84.415999999999997</v>
      </c>
      <c r="D6799" s="16">
        <v>26.975000000000001</v>
      </c>
      <c r="E6799" s="16">
        <v>24.02</v>
      </c>
      <c r="F6799" s="16">
        <v>30.87</v>
      </c>
      <c r="G6799" s="16">
        <v>7.09</v>
      </c>
      <c r="H6799" s="16">
        <v>25.72</v>
      </c>
      <c r="I6799" s="16">
        <v>174.631</v>
      </c>
      <c r="J6799" s="16">
        <v>19.809000000000001</v>
      </c>
      <c r="K6799" s="78">
        <v>1463</v>
      </c>
      <c r="L6799" s="16">
        <v>29.323</v>
      </c>
      <c r="M6799" s="16">
        <v>9.2509999999999994</v>
      </c>
    </row>
    <row r="6800" spans="1:13" x14ac:dyDescent="0.2">
      <c r="A6800" s="49">
        <f t="shared" si="108"/>
        <v>44158</v>
      </c>
      <c r="B6800" s="1">
        <v>0</v>
      </c>
      <c r="C6800" s="16">
        <v>86.272999999999996</v>
      </c>
      <c r="D6800" s="16">
        <v>27.291</v>
      </c>
      <c r="E6800" s="16">
        <v>24.23</v>
      </c>
      <c r="F6800" s="16">
        <v>30.38</v>
      </c>
      <c r="G6800" s="16">
        <v>6.5919999999999996</v>
      </c>
      <c r="H6800" s="16">
        <v>17.46</v>
      </c>
      <c r="I6800" s="16">
        <v>321.69600000000003</v>
      </c>
      <c r="J6800" s="16">
        <v>19.486000000000001</v>
      </c>
      <c r="K6800" s="78">
        <v>1350</v>
      </c>
      <c r="L6800" s="16">
        <v>29.609000000000002</v>
      </c>
      <c r="M6800" s="16">
        <v>9.3849999999999998</v>
      </c>
    </row>
    <row r="6801" spans="1:13" x14ac:dyDescent="0.2">
      <c r="A6801" s="49">
        <f t="shared" si="108"/>
        <v>44159</v>
      </c>
      <c r="B6801" s="1">
        <v>7.62</v>
      </c>
      <c r="C6801" s="16">
        <v>87.197999999999993</v>
      </c>
      <c r="D6801" s="16">
        <v>27.760999999999999</v>
      </c>
      <c r="E6801" s="16">
        <v>25.81</v>
      </c>
      <c r="F6801" s="16">
        <v>29.79</v>
      </c>
      <c r="G6801" s="16">
        <v>9.3789999999999996</v>
      </c>
      <c r="H6801" s="16">
        <v>32.1</v>
      </c>
      <c r="I6801" s="16">
        <v>351.93200000000002</v>
      </c>
      <c r="J6801" s="16">
        <v>19.84</v>
      </c>
      <c r="K6801" s="78">
        <v>1117</v>
      </c>
      <c r="L6801" s="16">
        <v>29.841999999999999</v>
      </c>
      <c r="M6801" s="16">
        <v>11.898</v>
      </c>
    </row>
    <row r="6802" spans="1:13" x14ac:dyDescent="0.2">
      <c r="A6802" s="49">
        <f t="shared" si="108"/>
        <v>44160</v>
      </c>
      <c r="B6802" s="1">
        <v>9.3979999999999997</v>
      </c>
      <c r="C6802" s="16">
        <v>90.180999999999997</v>
      </c>
      <c r="D6802" s="16">
        <v>27.154</v>
      </c>
      <c r="E6802" s="16">
        <v>25</v>
      </c>
      <c r="F6802" s="16">
        <v>30.41</v>
      </c>
      <c r="G6802" s="16">
        <v>8.6560000000000006</v>
      </c>
      <c r="H6802" s="16">
        <v>45.76</v>
      </c>
      <c r="I6802" s="16">
        <v>0.71099999999999997</v>
      </c>
      <c r="J6802" s="16">
        <v>12.98</v>
      </c>
      <c r="K6802" s="78">
        <v>1102</v>
      </c>
      <c r="L6802" s="16">
        <v>29.882000000000001</v>
      </c>
      <c r="M6802" s="16">
        <v>8.9550000000000001</v>
      </c>
    </row>
    <row r="6803" spans="1:13" x14ac:dyDescent="0.2">
      <c r="A6803" s="49">
        <f t="shared" si="108"/>
        <v>44161</v>
      </c>
      <c r="B6803" s="1">
        <v>51.558</v>
      </c>
      <c r="C6803" s="16">
        <v>94.045000000000002</v>
      </c>
      <c r="D6803" s="16">
        <v>26.064</v>
      </c>
      <c r="E6803" s="16">
        <v>24.29</v>
      </c>
      <c r="F6803" s="16">
        <v>28.66</v>
      </c>
      <c r="G6803" s="16">
        <v>5.915</v>
      </c>
      <c r="H6803" s="16">
        <v>23.28</v>
      </c>
      <c r="I6803" s="16">
        <v>219.24199999999999</v>
      </c>
      <c r="J6803" s="16">
        <v>7.6980000000000004</v>
      </c>
      <c r="K6803" s="78">
        <v>491.3</v>
      </c>
      <c r="L6803" s="16">
        <v>29.632000000000001</v>
      </c>
      <c r="M6803" s="16">
        <v>6.8540000000000001</v>
      </c>
    </row>
    <row r="6804" spans="1:13" x14ac:dyDescent="0.2">
      <c r="A6804" s="49">
        <f t="shared" si="108"/>
        <v>44162</v>
      </c>
      <c r="B6804" s="1">
        <v>8.89</v>
      </c>
      <c r="C6804" s="16">
        <v>88.944000000000003</v>
      </c>
      <c r="D6804" s="16">
        <v>26.782</v>
      </c>
      <c r="E6804" s="16">
        <v>24.5</v>
      </c>
      <c r="F6804" s="16">
        <v>29.16</v>
      </c>
      <c r="G6804" s="16">
        <v>12.403</v>
      </c>
      <c r="H6804" s="16">
        <v>39.44</v>
      </c>
      <c r="I6804" s="16">
        <v>89.441000000000003</v>
      </c>
      <c r="J6804" s="16">
        <v>15.999000000000001</v>
      </c>
      <c r="K6804" s="78">
        <v>1250</v>
      </c>
      <c r="L6804" s="16">
        <v>29.515999999999998</v>
      </c>
      <c r="M6804" s="16">
        <v>12.21</v>
      </c>
    </row>
    <row r="6805" spans="1:13" x14ac:dyDescent="0.2">
      <c r="A6805" s="49">
        <f t="shared" si="108"/>
        <v>44163</v>
      </c>
      <c r="B6805" s="1">
        <v>5.5880000000000001</v>
      </c>
      <c r="C6805" s="16">
        <v>90.44</v>
      </c>
      <c r="D6805" s="16">
        <v>26.196999999999999</v>
      </c>
      <c r="E6805" s="16">
        <v>24.06</v>
      </c>
      <c r="F6805" s="16">
        <v>28.39</v>
      </c>
      <c r="G6805" s="16">
        <v>6.4809999999999999</v>
      </c>
      <c r="H6805" s="16">
        <v>26.85</v>
      </c>
      <c r="I6805" s="16">
        <v>237.715</v>
      </c>
      <c r="J6805" s="16">
        <v>13.108000000000001</v>
      </c>
      <c r="K6805" s="78">
        <v>914</v>
      </c>
      <c r="L6805" s="16">
        <v>29.498999999999999</v>
      </c>
      <c r="M6805" s="16">
        <v>7.4080000000000004</v>
      </c>
    </row>
    <row r="6806" spans="1:13" x14ac:dyDescent="0.2">
      <c r="A6806" s="49">
        <f t="shared" si="108"/>
        <v>44164</v>
      </c>
      <c r="B6806" s="1">
        <v>12.954000000000001</v>
      </c>
      <c r="C6806" s="16">
        <v>91.923000000000002</v>
      </c>
      <c r="D6806" s="16">
        <v>26.690999999999999</v>
      </c>
      <c r="E6806" s="16">
        <v>24.7</v>
      </c>
      <c r="F6806" s="16">
        <v>29.36</v>
      </c>
      <c r="G6806" s="16">
        <v>6.2140000000000004</v>
      </c>
      <c r="H6806" s="16">
        <v>23.21</v>
      </c>
      <c r="I6806" s="16">
        <v>251.76900000000001</v>
      </c>
      <c r="J6806" s="16">
        <v>14.346</v>
      </c>
      <c r="K6806" s="78">
        <v>1125</v>
      </c>
      <c r="L6806" s="16">
        <v>29.428999999999998</v>
      </c>
      <c r="M6806" s="16">
        <v>7.99</v>
      </c>
    </row>
    <row r="6807" spans="1:13" x14ac:dyDescent="0.2">
      <c r="A6807" s="49">
        <f t="shared" si="108"/>
        <v>44165</v>
      </c>
      <c r="B6807" s="1">
        <v>5.3339999999999996</v>
      </c>
      <c r="C6807" s="16">
        <v>91.394999999999996</v>
      </c>
      <c r="D6807" s="16">
        <v>26.815999999999999</v>
      </c>
      <c r="E6807" s="16">
        <v>24.83</v>
      </c>
      <c r="F6807" s="16">
        <v>29.23</v>
      </c>
      <c r="G6807" s="16">
        <v>9.5559999999999992</v>
      </c>
      <c r="H6807" s="16">
        <v>31.68</v>
      </c>
      <c r="I6807" s="16">
        <v>264.48599999999999</v>
      </c>
      <c r="J6807" s="16">
        <v>11.593999999999999</v>
      </c>
      <c r="K6807" s="78">
        <v>1090</v>
      </c>
      <c r="L6807" s="16">
        <v>29.347000000000001</v>
      </c>
      <c r="M6807" s="16">
        <v>12.151</v>
      </c>
    </row>
    <row r="6808" spans="1:13" x14ac:dyDescent="0.2">
      <c r="A6808" s="49">
        <f t="shared" si="108"/>
        <v>44166</v>
      </c>
      <c r="B6808" s="1">
        <v>150.37</v>
      </c>
      <c r="C6808" s="16">
        <v>94.356999999999999</v>
      </c>
      <c r="D6808" s="16">
        <v>25.334</v>
      </c>
      <c r="E6808" s="16">
        <v>23.69</v>
      </c>
      <c r="F6808" s="16">
        <v>27.38</v>
      </c>
      <c r="G6808" s="16">
        <v>11.551</v>
      </c>
      <c r="H6808" s="16">
        <v>43.61</v>
      </c>
      <c r="I6808" s="16">
        <v>353.25700000000001</v>
      </c>
      <c r="J6808" s="16">
        <v>1.9390000000000001</v>
      </c>
      <c r="K6808" s="78">
        <v>242.3</v>
      </c>
      <c r="L6808" s="16">
        <v>28.863</v>
      </c>
      <c r="M6808" s="16">
        <v>12.318</v>
      </c>
    </row>
    <row r="6809" spans="1:13" x14ac:dyDescent="0.2">
      <c r="A6809" s="49">
        <f t="shared" si="108"/>
        <v>44167</v>
      </c>
      <c r="B6809" s="1">
        <v>43.942</v>
      </c>
      <c r="C6809" s="16">
        <v>96.075000000000003</v>
      </c>
      <c r="D6809" s="16">
        <v>25.222000000000001</v>
      </c>
      <c r="E6809" s="16">
        <v>23.82</v>
      </c>
      <c r="F6809" s="16">
        <v>28.49</v>
      </c>
      <c r="G6809" s="16">
        <v>5.58</v>
      </c>
      <c r="H6809" s="16">
        <v>28.54</v>
      </c>
      <c r="I6809" s="16">
        <v>218.887</v>
      </c>
      <c r="J6809" s="16">
        <v>9.2720000000000002</v>
      </c>
      <c r="K6809" s="78">
        <v>830</v>
      </c>
      <c r="L6809" s="16">
        <v>28.803999999999998</v>
      </c>
      <c r="M6809" s="16">
        <v>6.351</v>
      </c>
    </row>
    <row r="6810" spans="1:13" x14ac:dyDescent="0.2">
      <c r="A6810" s="49">
        <f t="shared" si="108"/>
        <v>44168</v>
      </c>
      <c r="B6810" s="1">
        <v>13.462</v>
      </c>
      <c r="C6810" s="16">
        <v>93.945999999999998</v>
      </c>
      <c r="D6810" s="16">
        <v>25.786000000000001</v>
      </c>
      <c r="E6810" s="16">
        <v>23.85</v>
      </c>
      <c r="F6810" s="16">
        <v>29.16</v>
      </c>
      <c r="G6810" s="16">
        <v>5.3470000000000004</v>
      </c>
      <c r="H6810" s="16">
        <v>19.899999999999999</v>
      </c>
      <c r="I6810" s="16">
        <v>212.00899999999999</v>
      </c>
      <c r="J6810" s="16">
        <v>13.923</v>
      </c>
      <c r="K6810" s="78">
        <v>1223</v>
      </c>
      <c r="L6810" s="16">
        <v>29.021000000000001</v>
      </c>
      <c r="M6810" s="16">
        <v>6.2910000000000004</v>
      </c>
    </row>
    <row r="6811" spans="1:13" x14ac:dyDescent="0.2">
      <c r="A6811" s="49">
        <f t="shared" si="108"/>
        <v>44169</v>
      </c>
      <c r="B6811" s="1">
        <v>10.667999999999999</v>
      </c>
      <c r="C6811" s="16">
        <v>83.79</v>
      </c>
      <c r="D6811" s="16">
        <v>27.263000000000002</v>
      </c>
      <c r="E6811" s="16">
        <v>23.69</v>
      </c>
      <c r="F6811" s="16">
        <v>29.33</v>
      </c>
      <c r="G6811" s="16">
        <v>13.364000000000001</v>
      </c>
      <c r="H6811" s="16">
        <v>32.25</v>
      </c>
      <c r="I6811" s="16">
        <v>25.7</v>
      </c>
      <c r="J6811" s="16">
        <v>21.98</v>
      </c>
      <c r="K6811" s="78">
        <v>916</v>
      </c>
      <c r="L6811" s="16">
        <v>29.265000000000001</v>
      </c>
      <c r="M6811" s="16">
        <v>13.388999999999999</v>
      </c>
    </row>
    <row r="6812" spans="1:13" x14ac:dyDescent="0.2">
      <c r="A6812" s="49">
        <f t="shared" si="108"/>
        <v>44170</v>
      </c>
      <c r="B6812" s="1">
        <v>0</v>
      </c>
      <c r="C6812" s="16">
        <v>78.563000000000002</v>
      </c>
      <c r="D6812" s="16">
        <v>28.347999999999999</v>
      </c>
      <c r="E6812" s="16">
        <v>27.68</v>
      </c>
      <c r="F6812" s="16">
        <v>29.2</v>
      </c>
      <c r="G6812" s="16">
        <v>17.581</v>
      </c>
      <c r="H6812" s="16">
        <v>30.55</v>
      </c>
      <c r="I6812" s="16">
        <v>25.574999999999999</v>
      </c>
      <c r="J6812" s="16">
        <v>16.324000000000002</v>
      </c>
      <c r="K6812" s="78">
        <v>1300</v>
      </c>
      <c r="L6812" s="16">
        <v>29.172999999999998</v>
      </c>
      <c r="M6812" s="16">
        <v>17.559999999999999</v>
      </c>
    </row>
    <row r="6813" spans="1:13" x14ac:dyDescent="0.2">
      <c r="A6813" s="49">
        <f t="shared" si="108"/>
        <v>44171</v>
      </c>
      <c r="B6813" s="1">
        <v>0.50800000000000001</v>
      </c>
      <c r="C6813" s="16">
        <v>84.108999999999995</v>
      </c>
      <c r="D6813" s="16">
        <v>27.597000000000001</v>
      </c>
      <c r="E6813" s="16">
        <v>25.17</v>
      </c>
      <c r="F6813" s="16">
        <v>30.3</v>
      </c>
      <c r="G6813" s="16">
        <v>8.86</v>
      </c>
      <c r="H6813" s="16">
        <v>32.39</v>
      </c>
      <c r="I6813" s="16">
        <v>319.99599999999998</v>
      </c>
      <c r="J6813" s="16">
        <v>17.837</v>
      </c>
      <c r="K6813" s="78">
        <v>1112</v>
      </c>
      <c r="L6813" s="16">
        <v>29.161000000000001</v>
      </c>
      <c r="M6813" s="16">
        <v>11.622999999999999</v>
      </c>
    </row>
    <row r="6814" spans="1:13" x14ac:dyDescent="0.2">
      <c r="A6814" s="49">
        <f t="shared" si="108"/>
        <v>44172</v>
      </c>
      <c r="B6814" s="1">
        <v>0</v>
      </c>
      <c r="C6814" s="16">
        <v>84.33</v>
      </c>
      <c r="D6814" s="16">
        <v>27.992999999999999</v>
      </c>
      <c r="E6814" s="16">
        <v>26.57</v>
      </c>
      <c r="F6814" s="16">
        <v>29.5</v>
      </c>
      <c r="G6814" s="16">
        <v>11.122</v>
      </c>
      <c r="H6814" s="16">
        <v>25.47</v>
      </c>
      <c r="I6814" s="16">
        <v>345.00599999999997</v>
      </c>
      <c r="J6814" s="16">
        <v>17.003</v>
      </c>
      <c r="K6814" s="78">
        <v>1091</v>
      </c>
      <c r="L6814" s="16">
        <v>29.347999999999999</v>
      </c>
      <c r="M6814" s="16">
        <v>15.52</v>
      </c>
    </row>
    <row r="6815" spans="1:13" x14ac:dyDescent="0.2">
      <c r="A6815" s="49">
        <f t="shared" si="108"/>
        <v>44173</v>
      </c>
      <c r="B6815" s="1">
        <v>13.715999999999999</v>
      </c>
      <c r="C6815" s="16">
        <v>88.521000000000001</v>
      </c>
      <c r="D6815" s="16">
        <v>26.992000000000001</v>
      </c>
      <c r="E6815" s="16">
        <v>25.15</v>
      </c>
      <c r="F6815" s="16">
        <v>29.1</v>
      </c>
      <c r="G6815" s="16">
        <v>17.305</v>
      </c>
      <c r="H6815" s="16">
        <v>44.24</v>
      </c>
      <c r="I6815" s="16">
        <v>27.494</v>
      </c>
      <c r="J6815" s="16">
        <v>10.391999999999999</v>
      </c>
      <c r="K6815" s="78">
        <v>936</v>
      </c>
      <c r="L6815" s="16">
        <v>29.039000000000001</v>
      </c>
      <c r="M6815" s="16">
        <v>19.638000000000002</v>
      </c>
    </row>
    <row r="6816" spans="1:13" x14ac:dyDescent="0.2">
      <c r="A6816" s="49">
        <f t="shared" si="108"/>
        <v>44174</v>
      </c>
      <c r="B6816" s="1">
        <v>17.526</v>
      </c>
      <c r="C6816" s="16">
        <v>86.763000000000005</v>
      </c>
      <c r="D6816" s="16">
        <v>27.242999999999999</v>
      </c>
      <c r="E6816" s="16">
        <v>24.92</v>
      </c>
      <c r="F6816" s="16">
        <v>28.29</v>
      </c>
      <c r="G6816" s="16">
        <v>21.928000000000001</v>
      </c>
      <c r="H6816" s="16">
        <v>49.18</v>
      </c>
      <c r="I6816" s="16">
        <v>358.57299999999998</v>
      </c>
      <c r="J6816" s="16">
        <v>4.5759999999999996</v>
      </c>
      <c r="K6816" s="78">
        <v>359.4</v>
      </c>
      <c r="L6816" s="16">
        <v>28.469000000000001</v>
      </c>
      <c r="M6816" s="16">
        <v>26.547999999999998</v>
      </c>
    </row>
    <row r="6817" spans="1:13" x14ac:dyDescent="0.2">
      <c r="A6817" s="49">
        <f t="shared" si="108"/>
        <v>44175</v>
      </c>
      <c r="B6817" s="1">
        <v>4.0640000000000001</v>
      </c>
      <c r="C6817" s="16">
        <v>84.135999999999996</v>
      </c>
      <c r="D6817" s="16">
        <v>27.576000000000001</v>
      </c>
      <c r="E6817" s="16">
        <v>25.5</v>
      </c>
      <c r="F6817" s="16">
        <v>28.89</v>
      </c>
      <c r="G6817" s="16">
        <v>26.167000000000002</v>
      </c>
      <c r="H6817" s="16">
        <v>43.68</v>
      </c>
      <c r="I6817" s="16">
        <v>25.527999999999999</v>
      </c>
      <c r="J6817" s="16">
        <v>16.963000000000001</v>
      </c>
      <c r="K6817" s="78">
        <v>1272</v>
      </c>
      <c r="L6817" s="16">
        <v>28.417000000000002</v>
      </c>
      <c r="M6817" s="16">
        <v>24.355</v>
      </c>
    </row>
    <row r="6818" spans="1:13" x14ac:dyDescent="0.2">
      <c r="A6818" s="49">
        <f t="shared" si="108"/>
        <v>44176</v>
      </c>
      <c r="B6818" s="1">
        <v>0</v>
      </c>
      <c r="C6818" s="16">
        <v>79.41</v>
      </c>
      <c r="D6818" s="16">
        <v>27.978000000000002</v>
      </c>
      <c r="E6818" s="16">
        <v>26.77</v>
      </c>
      <c r="F6818" s="16">
        <v>28.69</v>
      </c>
      <c r="G6818" s="16">
        <v>21.027999999999999</v>
      </c>
      <c r="H6818" s="16">
        <v>41.49</v>
      </c>
      <c r="I6818" s="16">
        <v>22.225000000000001</v>
      </c>
      <c r="J6818" s="16">
        <v>22.366</v>
      </c>
      <c r="K6818" s="78">
        <v>913</v>
      </c>
      <c r="L6818" s="16">
        <v>28.571999999999999</v>
      </c>
      <c r="M6818" s="16">
        <v>21.427</v>
      </c>
    </row>
    <row r="6819" spans="1:13" x14ac:dyDescent="0.2">
      <c r="A6819" s="49">
        <f t="shared" si="108"/>
        <v>44177</v>
      </c>
      <c r="B6819" s="1">
        <v>0</v>
      </c>
      <c r="C6819" s="16">
        <v>78.269000000000005</v>
      </c>
      <c r="D6819" s="16">
        <v>27.943000000000001</v>
      </c>
      <c r="E6819" s="16">
        <v>26.94</v>
      </c>
      <c r="F6819" s="16">
        <v>28.62</v>
      </c>
      <c r="G6819" s="16">
        <v>20.827999999999999</v>
      </c>
      <c r="H6819" s="16">
        <v>34.89</v>
      </c>
      <c r="I6819" s="16">
        <v>16.266999999999999</v>
      </c>
      <c r="J6819" s="16">
        <v>22.405999999999999</v>
      </c>
      <c r="K6819" s="78">
        <v>902</v>
      </c>
      <c r="L6819" s="16">
        <v>28.542000000000002</v>
      </c>
      <c r="M6819" s="16">
        <v>21.395</v>
      </c>
    </row>
    <row r="6820" spans="1:13" x14ac:dyDescent="0.2">
      <c r="A6820" s="49">
        <f t="shared" si="108"/>
        <v>44178</v>
      </c>
      <c r="B6820" s="1">
        <v>0</v>
      </c>
      <c r="C6820" s="16">
        <v>81.641999999999996</v>
      </c>
      <c r="D6820" s="16">
        <v>27.960999999999999</v>
      </c>
      <c r="E6820" s="16">
        <v>26.84</v>
      </c>
      <c r="F6820" s="16">
        <v>28.86</v>
      </c>
      <c r="G6820" s="16">
        <v>20.61</v>
      </c>
      <c r="H6820" s="16">
        <v>38.770000000000003</v>
      </c>
      <c r="I6820" s="16">
        <v>22.437999999999999</v>
      </c>
      <c r="J6820" s="16">
        <v>20.501999999999999</v>
      </c>
      <c r="K6820" s="78">
        <v>936</v>
      </c>
      <c r="L6820" s="16">
        <v>28.498000000000001</v>
      </c>
      <c r="M6820" s="16">
        <v>20.367999999999999</v>
      </c>
    </row>
    <row r="6821" spans="1:13" x14ac:dyDescent="0.2">
      <c r="A6821" s="49">
        <f t="shared" si="108"/>
        <v>44179</v>
      </c>
      <c r="B6821" s="1">
        <v>0</v>
      </c>
      <c r="C6821" s="16">
        <v>81.230999999999995</v>
      </c>
      <c r="D6821" s="16">
        <v>28.003</v>
      </c>
      <c r="E6821" s="16">
        <v>26.68</v>
      </c>
      <c r="F6821" s="16">
        <v>29.48</v>
      </c>
      <c r="G6821" s="16">
        <v>14.542</v>
      </c>
      <c r="H6821" s="16">
        <v>28.96</v>
      </c>
      <c r="I6821" s="16">
        <v>359.13900000000001</v>
      </c>
      <c r="J6821" s="16">
        <v>20.419</v>
      </c>
      <c r="K6821" s="78">
        <v>1159</v>
      </c>
      <c r="L6821" s="16">
        <v>28.582000000000001</v>
      </c>
      <c r="M6821" s="16">
        <v>17.234000000000002</v>
      </c>
    </row>
    <row r="6822" spans="1:13" x14ac:dyDescent="0.2">
      <c r="A6822" s="49">
        <f t="shared" si="108"/>
        <v>44180</v>
      </c>
      <c r="B6822" s="1">
        <v>4.5720000000000001</v>
      </c>
      <c r="C6822" s="16">
        <v>85.227000000000004</v>
      </c>
      <c r="D6822" s="16">
        <v>27.352</v>
      </c>
      <c r="E6822" s="16">
        <v>25.37</v>
      </c>
      <c r="F6822" s="16">
        <v>30.04</v>
      </c>
      <c r="G6822" s="16">
        <v>9.2639999999999993</v>
      </c>
      <c r="H6822" s="16">
        <v>25.12</v>
      </c>
      <c r="I6822" s="16">
        <v>298.34899999999999</v>
      </c>
      <c r="J6822" s="16">
        <v>19.358000000000001</v>
      </c>
      <c r="K6822" s="78">
        <v>1289</v>
      </c>
      <c r="L6822" s="16">
        <v>28.466999999999999</v>
      </c>
      <c r="M6822" s="16">
        <v>11.534000000000001</v>
      </c>
    </row>
    <row r="6823" spans="1:13" x14ac:dyDescent="0.2">
      <c r="A6823" s="49">
        <f t="shared" si="108"/>
        <v>44181</v>
      </c>
      <c r="B6823" s="1">
        <v>17.018000000000001</v>
      </c>
      <c r="C6823" s="16">
        <v>88.289000000000001</v>
      </c>
      <c r="D6823" s="16">
        <v>27.21</v>
      </c>
      <c r="E6823" s="16">
        <v>25.44</v>
      </c>
      <c r="F6823" s="16">
        <v>29.23</v>
      </c>
      <c r="G6823" s="16">
        <v>9.3539999999999992</v>
      </c>
      <c r="H6823" s="16">
        <v>31.19</v>
      </c>
      <c r="I6823" s="16">
        <v>302.35500000000002</v>
      </c>
      <c r="J6823" s="16">
        <v>11.411</v>
      </c>
      <c r="K6823" s="78">
        <v>1253</v>
      </c>
      <c r="L6823" s="16">
        <v>28.623999999999999</v>
      </c>
      <c r="M6823" s="16">
        <v>11.374000000000001</v>
      </c>
    </row>
    <row r="6824" spans="1:13" x14ac:dyDescent="0.2">
      <c r="A6824" s="49">
        <f t="shared" si="108"/>
        <v>44182</v>
      </c>
      <c r="B6824" s="1">
        <v>12.7</v>
      </c>
      <c r="C6824" s="16">
        <v>88.028000000000006</v>
      </c>
      <c r="D6824" s="16">
        <v>27.393000000000001</v>
      </c>
      <c r="E6824" s="16">
        <v>25.54</v>
      </c>
      <c r="F6824" s="16">
        <v>28.69</v>
      </c>
      <c r="G6824" s="16">
        <v>20.794</v>
      </c>
      <c r="H6824" s="16">
        <v>40.78</v>
      </c>
      <c r="I6824" s="16">
        <v>57.493000000000002</v>
      </c>
      <c r="J6824" s="16">
        <v>10.093999999999999</v>
      </c>
      <c r="K6824" s="78">
        <v>822</v>
      </c>
      <c r="L6824" s="16">
        <v>28.373999999999999</v>
      </c>
      <c r="M6824" s="16">
        <v>19.501999999999999</v>
      </c>
    </row>
    <row r="6825" spans="1:13" x14ac:dyDescent="0.2">
      <c r="A6825" s="49">
        <f t="shared" si="108"/>
        <v>44183</v>
      </c>
      <c r="B6825" s="1">
        <v>0</v>
      </c>
      <c r="C6825" s="16">
        <v>82.741</v>
      </c>
      <c r="D6825" s="16">
        <v>28.145</v>
      </c>
      <c r="E6825" s="16">
        <v>27.11</v>
      </c>
      <c r="F6825" s="16">
        <v>28.79</v>
      </c>
      <c r="G6825" s="16">
        <v>29.314</v>
      </c>
      <c r="H6825" s="16">
        <v>44.84</v>
      </c>
      <c r="I6825" s="16">
        <v>32.369</v>
      </c>
      <c r="J6825" s="16">
        <v>21.071000000000002</v>
      </c>
      <c r="K6825" s="78">
        <v>970</v>
      </c>
      <c r="L6825" s="16">
        <v>28.417999999999999</v>
      </c>
      <c r="M6825" s="16">
        <v>27.228999999999999</v>
      </c>
    </row>
    <row r="6826" spans="1:13" x14ac:dyDescent="0.2">
      <c r="A6826" s="49">
        <f t="shared" si="108"/>
        <v>44184</v>
      </c>
      <c r="B6826" s="1">
        <v>0</v>
      </c>
      <c r="C6826" s="16">
        <v>81.736000000000004</v>
      </c>
      <c r="D6826" s="16">
        <v>28.241</v>
      </c>
      <c r="E6826" s="16">
        <v>27.04</v>
      </c>
      <c r="F6826" s="16">
        <v>29.06</v>
      </c>
      <c r="G6826" s="16">
        <v>31.515999999999998</v>
      </c>
      <c r="H6826" s="16">
        <v>44.52</v>
      </c>
      <c r="I6826" s="16">
        <v>40.728000000000002</v>
      </c>
      <c r="J6826" s="16">
        <v>15.865</v>
      </c>
      <c r="K6826" s="78">
        <v>1321</v>
      </c>
      <c r="L6826" s="16">
        <v>28.361000000000001</v>
      </c>
      <c r="M6826" s="16">
        <v>28.734000000000002</v>
      </c>
    </row>
    <row r="6827" spans="1:13" x14ac:dyDescent="0.2">
      <c r="A6827" s="49">
        <f t="shared" si="108"/>
        <v>44185</v>
      </c>
      <c r="B6827" s="1">
        <v>0</v>
      </c>
      <c r="C6827" s="16">
        <v>80.757000000000005</v>
      </c>
      <c r="D6827" s="16">
        <v>28.108000000000001</v>
      </c>
      <c r="E6827" s="16">
        <v>26.8</v>
      </c>
      <c r="F6827" s="16">
        <v>28.86</v>
      </c>
      <c r="G6827" s="16">
        <v>25.501000000000001</v>
      </c>
      <c r="H6827" s="16">
        <v>40.29</v>
      </c>
      <c r="I6827" s="16">
        <v>36.597000000000001</v>
      </c>
      <c r="J6827" s="16">
        <v>17.193000000000001</v>
      </c>
      <c r="K6827" s="78">
        <v>1202</v>
      </c>
      <c r="L6827" s="16">
        <v>28.346</v>
      </c>
      <c r="M6827" s="16">
        <v>23.876999999999999</v>
      </c>
    </row>
    <row r="6828" spans="1:13" x14ac:dyDescent="0.2">
      <c r="A6828" s="49">
        <f t="shared" si="108"/>
        <v>44186</v>
      </c>
      <c r="B6828" s="1">
        <v>0</v>
      </c>
      <c r="C6828" s="16">
        <v>82.3</v>
      </c>
      <c r="D6828" s="16">
        <v>28.102</v>
      </c>
      <c r="E6828" s="16">
        <v>27.52</v>
      </c>
      <c r="F6828" s="16">
        <v>28.83</v>
      </c>
      <c r="G6828" s="16">
        <v>25.425999999999998</v>
      </c>
      <c r="H6828" s="16">
        <v>38.07</v>
      </c>
      <c r="I6828" s="16">
        <v>22.297000000000001</v>
      </c>
      <c r="J6828" s="16">
        <v>18.709</v>
      </c>
      <c r="K6828" s="78">
        <v>1012</v>
      </c>
      <c r="L6828" s="16">
        <v>28.446999999999999</v>
      </c>
      <c r="M6828" s="16">
        <v>24.497</v>
      </c>
    </row>
    <row r="6829" spans="1:13" x14ac:dyDescent="0.2">
      <c r="A6829" s="49">
        <f t="shared" si="108"/>
        <v>44187</v>
      </c>
      <c r="B6829" s="1">
        <v>0</v>
      </c>
      <c r="C6829" s="16">
        <v>84.424999999999997</v>
      </c>
      <c r="D6829" s="16">
        <v>28.096</v>
      </c>
      <c r="E6829" s="16">
        <v>27.48</v>
      </c>
      <c r="F6829" s="16">
        <v>28.69</v>
      </c>
      <c r="G6829" s="16">
        <v>24.324000000000002</v>
      </c>
      <c r="H6829" s="16">
        <v>35.28</v>
      </c>
      <c r="I6829" s="16">
        <v>28.548999999999999</v>
      </c>
      <c r="J6829" s="16">
        <v>22.077999999999999</v>
      </c>
      <c r="K6829" s="78">
        <v>906</v>
      </c>
      <c r="L6829" s="16">
        <v>28.414000000000001</v>
      </c>
      <c r="M6829" s="16">
        <v>23.495000000000001</v>
      </c>
    </row>
    <row r="6830" spans="1:13" x14ac:dyDescent="0.2">
      <c r="A6830" s="49">
        <f t="shared" si="108"/>
        <v>44188</v>
      </c>
      <c r="B6830" s="1">
        <v>11.683999999999999</v>
      </c>
      <c r="C6830" s="16">
        <v>86.272999999999996</v>
      </c>
      <c r="D6830" s="16">
        <v>27.84</v>
      </c>
      <c r="E6830" s="16">
        <v>26.26</v>
      </c>
      <c r="F6830" s="16">
        <v>28.59</v>
      </c>
      <c r="G6830" s="16">
        <v>25.183</v>
      </c>
      <c r="H6830" s="16">
        <v>39.369999999999997</v>
      </c>
      <c r="I6830" s="16">
        <v>46.451000000000001</v>
      </c>
      <c r="J6830" s="16">
        <v>10.699</v>
      </c>
      <c r="K6830" s="78">
        <v>953</v>
      </c>
      <c r="L6830" s="16">
        <v>28.291</v>
      </c>
      <c r="M6830" s="16">
        <v>23.071000000000002</v>
      </c>
    </row>
    <row r="6831" spans="1:13" x14ac:dyDescent="0.2">
      <c r="A6831" s="49">
        <f t="shared" si="108"/>
        <v>44189</v>
      </c>
      <c r="B6831" s="1">
        <v>4.5720000000000001</v>
      </c>
      <c r="C6831" s="16">
        <v>83.457999999999998</v>
      </c>
      <c r="D6831" s="16">
        <v>27.882999999999999</v>
      </c>
      <c r="E6831" s="16">
        <v>26.54</v>
      </c>
      <c r="F6831" s="16">
        <v>28.86</v>
      </c>
      <c r="G6831" s="16">
        <v>19.911000000000001</v>
      </c>
      <c r="H6831" s="16">
        <v>36.130000000000003</v>
      </c>
      <c r="I6831" s="16">
        <v>8.1170000000000009</v>
      </c>
      <c r="J6831" s="16">
        <v>21.632999999999999</v>
      </c>
      <c r="K6831" s="78">
        <v>910</v>
      </c>
      <c r="L6831" s="16">
        <v>28.388999999999999</v>
      </c>
      <c r="M6831" s="16">
        <v>21.538</v>
      </c>
    </row>
    <row r="6832" spans="1:13" x14ac:dyDescent="0.2">
      <c r="A6832" s="49">
        <f t="shared" si="108"/>
        <v>44190</v>
      </c>
      <c r="B6832" s="1">
        <v>51.054000000000002</v>
      </c>
      <c r="C6832" s="16">
        <v>88.628</v>
      </c>
      <c r="D6832" s="16">
        <v>26.148</v>
      </c>
      <c r="E6832" s="16">
        <v>23.35</v>
      </c>
      <c r="F6832" s="16">
        <v>27.71</v>
      </c>
      <c r="G6832" s="16">
        <v>10.722</v>
      </c>
      <c r="H6832" s="16">
        <v>38.17</v>
      </c>
      <c r="I6832" s="16">
        <v>312.43</v>
      </c>
      <c r="J6832" s="16">
        <v>9.2870000000000008</v>
      </c>
      <c r="K6832" s="78">
        <v>1087</v>
      </c>
      <c r="L6832" s="16">
        <v>28.125</v>
      </c>
      <c r="M6832" s="16">
        <v>15.79</v>
      </c>
    </row>
    <row r="6833" spans="1:13" x14ac:dyDescent="0.2">
      <c r="A6833" s="49">
        <f t="shared" si="108"/>
        <v>44191</v>
      </c>
      <c r="B6833" s="1">
        <v>5.5880000000000001</v>
      </c>
      <c r="C6833" s="16">
        <v>81.212999999999994</v>
      </c>
      <c r="D6833" s="16">
        <v>27.068999999999999</v>
      </c>
      <c r="E6833" s="16">
        <v>24.53</v>
      </c>
      <c r="F6833" s="16">
        <v>28.82</v>
      </c>
      <c r="G6833" s="16">
        <v>9.6359999999999992</v>
      </c>
      <c r="H6833" s="16">
        <v>32.85</v>
      </c>
      <c r="I6833" s="16">
        <v>347.17599999999999</v>
      </c>
      <c r="J6833" s="16">
        <v>20.876000000000001</v>
      </c>
      <c r="K6833" s="78">
        <v>1197</v>
      </c>
      <c r="L6833" s="16">
        <v>28.242999999999999</v>
      </c>
      <c r="M6833" s="16">
        <v>13.727</v>
      </c>
    </row>
    <row r="6834" spans="1:13" x14ac:dyDescent="0.2">
      <c r="A6834" s="49">
        <f t="shared" si="108"/>
        <v>44192</v>
      </c>
      <c r="B6834" s="1">
        <v>1.016</v>
      </c>
      <c r="C6834" s="16">
        <v>85.536000000000001</v>
      </c>
      <c r="D6834" s="16">
        <v>25.876999999999999</v>
      </c>
      <c r="E6834" s="16">
        <v>23.15</v>
      </c>
      <c r="F6834" s="16">
        <v>28.59</v>
      </c>
      <c r="G6834" s="16">
        <v>7.9450000000000003</v>
      </c>
      <c r="H6834" s="16">
        <v>28.58</v>
      </c>
      <c r="I6834" s="16">
        <v>266.33499999999998</v>
      </c>
      <c r="J6834" s="16">
        <v>19.206</v>
      </c>
      <c r="K6834" s="78">
        <v>1279</v>
      </c>
      <c r="L6834" s="16">
        <v>28.286000000000001</v>
      </c>
      <c r="M6834" s="16">
        <v>9.4710000000000001</v>
      </c>
    </row>
    <row r="6835" spans="1:13" x14ac:dyDescent="0.2">
      <c r="A6835" s="49">
        <f t="shared" si="108"/>
        <v>44193</v>
      </c>
      <c r="B6835" s="1">
        <v>9.3979999999999997</v>
      </c>
      <c r="C6835" s="16">
        <v>88.611000000000004</v>
      </c>
      <c r="D6835" s="16">
        <v>25.614000000000001</v>
      </c>
      <c r="E6835" s="16">
        <v>23.55</v>
      </c>
      <c r="F6835" s="16">
        <v>27.88</v>
      </c>
      <c r="G6835" s="16">
        <v>5.9690000000000003</v>
      </c>
      <c r="H6835" s="16">
        <v>34.72</v>
      </c>
      <c r="I6835" s="16">
        <v>288.63499999999999</v>
      </c>
      <c r="J6835" s="16">
        <v>12.454000000000001</v>
      </c>
      <c r="K6835" s="78">
        <v>1057</v>
      </c>
      <c r="L6835" s="16">
        <v>28.030999999999999</v>
      </c>
      <c r="M6835" s="16">
        <v>7.6609999999999996</v>
      </c>
    </row>
    <row r="6836" spans="1:13" x14ac:dyDescent="0.2">
      <c r="A6836" s="49">
        <f t="shared" si="108"/>
        <v>44194</v>
      </c>
      <c r="B6836" s="1">
        <v>12.192</v>
      </c>
      <c r="C6836" s="16">
        <v>90.100999999999999</v>
      </c>
      <c r="D6836" s="16">
        <v>25.475000000000001</v>
      </c>
      <c r="E6836" s="16">
        <v>22.84</v>
      </c>
      <c r="F6836" s="16">
        <v>28.69</v>
      </c>
      <c r="G6836" s="16">
        <v>7.032</v>
      </c>
      <c r="H6836" s="16">
        <v>38.950000000000003</v>
      </c>
      <c r="I6836" s="16">
        <v>238.191</v>
      </c>
      <c r="J6836" s="16">
        <v>19.123000000000001</v>
      </c>
      <c r="K6836" s="78">
        <v>1227</v>
      </c>
      <c r="L6836" s="16">
        <v>28.013999999999999</v>
      </c>
      <c r="M6836" s="16">
        <v>8.1110000000000007</v>
      </c>
    </row>
    <row r="6837" spans="1:13" x14ac:dyDescent="0.2">
      <c r="A6837" s="49">
        <f t="shared" si="108"/>
        <v>44195</v>
      </c>
      <c r="B6837" s="1">
        <v>0</v>
      </c>
      <c r="C6837" s="16">
        <v>89.594999999999999</v>
      </c>
      <c r="D6837" s="16">
        <v>26.135000000000002</v>
      </c>
      <c r="E6837" s="16">
        <v>23.52</v>
      </c>
      <c r="F6837" s="16">
        <v>28.89</v>
      </c>
      <c r="G6837" s="16">
        <v>6.8689999999999998</v>
      </c>
      <c r="H6837" s="16">
        <v>22.54</v>
      </c>
      <c r="I6837" s="16">
        <v>228.20599999999999</v>
      </c>
      <c r="J6837" s="16">
        <v>20.539000000000001</v>
      </c>
      <c r="K6837" s="78">
        <v>1232</v>
      </c>
      <c r="L6837" s="16">
        <v>28.193999999999999</v>
      </c>
      <c r="M6837" s="16">
        <v>7.2910000000000004</v>
      </c>
    </row>
    <row r="6838" spans="1:13" x14ac:dyDescent="0.2">
      <c r="A6838" s="49">
        <f t="shared" si="108"/>
        <v>44196</v>
      </c>
      <c r="B6838" s="1">
        <v>0.76200000000000001</v>
      </c>
      <c r="C6838" s="16">
        <v>89.771000000000001</v>
      </c>
      <c r="D6838" s="16">
        <v>25.917000000000002</v>
      </c>
      <c r="E6838" s="16">
        <v>22.71</v>
      </c>
      <c r="F6838" s="16">
        <v>28.49</v>
      </c>
      <c r="G6838" s="16">
        <v>8.984</v>
      </c>
      <c r="H6838" s="16">
        <v>31.19</v>
      </c>
      <c r="I6838" s="16">
        <v>90.149000000000001</v>
      </c>
      <c r="J6838" s="16">
        <v>13.198</v>
      </c>
      <c r="K6838" s="78">
        <v>1073</v>
      </c>
      <c r="L6838" s="16">
        <v>28.228999999999999</v>
      </c>
      <c r="M6838" s="16">
        <v>8.7479999999999993</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168</v>
      </c>
      <c r="C1" s="81" t="s">
        <v>56</v>
      </c>
      <c r="D1" s="81" t="s">
        <v>178</v>
      </c>
      <c r="E1" s="126" t="s">
        <v>177</v>
      </c>
      <c r="F1" s="127"/>
      <c r="G1" s="82" t="s">
        <v>167</v>
      </c>
      <c r="H1" s="82" t="s">
        <v>169</v>
      </c>
      <c r="I1" s="126" t="s">
        <v>170</v>
      </c>
      <c r="J1" s="128"/>
      <c r="K1" s="81" t="s">
        <v>47</v>
      </c>
      <c r="L1" s="83" t="s">
        <v>97</v>
      </c>
    </row>
    <row r="2" spans="1:12" x14ac:dyDescent="0.2">
      <c r="C2" s="81" t="s">
        <v>1</v>
      </c>
      <c r="D2" s="81" t="s">
        <v>1</v>
      </c>
      <c r="E2" s="83" t="s">
        <v>1</v>
      </c>
      <c r="F2" s="81" t="s">
        <v>14</v>
      </c>
      <c r="G2" s="83" t="s">
        <v>1</v>
      </c>
      <c r="H2" s="82" t="s">
        <v>171</v>
      </c>
      <c r="I2" s="82" t="s">
        <v>172</v>
      </c>
      <c r="J2" s="82" t="s">
        <v>14</v>
      </c>
      <c r="K2" s="81" t="s">
        <v>27</v>
      </c>
      <c r="L2" s="83" t="s">
        <v>1</v>
      </c>
    </row>
    <row r="3" spans="1:12" x14ac:dyDescent="0.2">
      <c r="C3" s="83" t="s">
        <v>163</v>
      </c>
      <c r="D3" s="83" t="s">
        <v>164</v>
      </c>
      <c r="E3" s="83" t="s">
        <v>173</v>
      </c>
      <c r="F3" s="83" t="s">
        <v>173</v>
      </c>
      <c r="G3" s="83" t="s">
        <v>173</v>
      </c>
      <c r="H3" s="82" t="s">
        <v>174</v>
      </c>
      <c r="I3" s="82" t="s">
        <v>175</v>
      </c>
      <c r="J3" s="82" t="s">
        <v>176</v>
      </c>
      <c r="K3" s="81" t="s">
        <v>162</v>
      </c>
      <c r="L3" s="85" t="s">
        <v>164</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1"/>
  <sheetViews>
    <sheetView zoomScale="75" zoomScaleNormal="75" workbookViewId="0">
      <pane ySplit="2" topLeftCell="A3" activePane="bottomLeft" state="frozen"/>
      <selection pane="bottomLeft" activeCell="H100" sqref="H100"/>
    </sheetView>
  </sheetViews>
  <sheetFormatPr defaultRowHeight="12.75" x14ac:dyDescent="0.2"/>
  <cols>
    <col min="1" max="1" width="7.42578125" style="102" customWidth="1"/>
    <col min="2" max="2" width="10.85546875" style="1" bestFit="1" customWidth="1"/>
    <col min="3" max="3" width="8.5703125" style="16" bestFit="1" customWidth="1"/>
    <col min="4" max="4" width="8.85546875" style="16" customWidth="1"/>
    <col min="5" max="5" width="9.7109375" style="16" bestFit="1" customWidth="1"/>
    <col min="6" max="6" width="9.140625" style="16" bestFit="1" customWidth="1"/>
    <col min="7" max="7" width="8.28515625" style="1" customWidth="1"/>
  </cols>
  <sheetData>
    <row r="1" spans="1:7" ht="15" x14ac:dyDescent="0.25">
      <c r="C1" s="116" t="s">
        <v>81</v>
      </c>
      <c r="D1" s="117" t="s">
        <v>56</v>
      </c>
      <c r="E1" s="117" t="s">
        <v>190</v>
      </c>
      <c r="F1" s="117" t="s">
        <v>191</v>
      </c>
      <c r="G1" s="118" t="s">
        <v>192</v>
      </c>
    </row>
    <row r="2" spans="1:7" ht="15" x14ac:dyDescent="0.25">
      <c r="A2" s="102" t="s">
        <v>54</v>
      </c>
      <c r="B2" s="32" t="s">
        <v>55</v>
      </c>
      <c r="C2" s="119" t="s">
        <v>193</v>
      </c>
      <c r="D2" s="120" t="s">
        <v>193</v>
      </c>
      <c r="E2" s="121" t="s">
        <v>194</v>
      </c>
      <c r="F2" s="121" t="s">
        <v>195</v>
      </c>
      <c r="G2" s="7" t="s">
        <v>196</v>
      </c>
    </row>
    <row r="3" spans="1:7" x14ac:dyDescent="0.2">
      <c r="A3" s="102">
        <v>0</v>
      </c>
      <c r="B3" s="1">
        <v>255.97</v>
      </c>
      <c r="C3" s="16">
        <f>B3/B$101*100</f>
        <v>0.85330045963615764</v>
      </c>
      <c r="D3" s="16">
        <v>26.46</v>
      </c>
      <c r="E3" s="16">
        <v>87.76</v>
      </c>
      <c r="F3" s="16">
        <v>12.66</v>
      </c>
      <c r="G3" s="1">
        <v>2.3999999999999998E-3</v>
      </c>
    </row>
    <row r="4" spans="1:7" x14ac:dyDescent="0.2">
      <c r="A4" s="102">
        <v>15</v>
      </c>
      <c r="B4" s="1">
        <v>236.23</v>
      </c>
      <c r="C4" s="16">
        <f t="shared" ref="C4:C67" si="0">B4/B$101*100</f>
        <v>0.78749528296225924</v>
      </c>
      <c r="D4" s="16">
        <v>26.43</v>
      </c>
      <c r="E4" s="16">
        <v>87.84</v>
      </c>
      <c r="F4" s="16">
        <v>12.66</v>
      </c>
      <c r="G4" s="1">
        <v>1.8E-3</v>
      </c>
    </row>
    <row r="5" spans="1:7" x14ac:dyDescent="0.2">
      <c r="A5" s="102">
        <v>30</v>
      </c>
      <c r="B5" s="1">
        <v>259.47000000000003</v>
      </c>
      <c r="C5" s="16">
        <f t="shared" si="0"/>
        <v>0.86496804415280637</v>
      </c>
      <c r="D5" s="16">
        <v>26.4</v>
      </c>
      <c r="E5" s="16">
        <v>87.96</v>
      </c>
      <c r="F5" s="16">
        <v>12.56</v>
      </c>
      <c r="G5" s="1">
        <v>3.2000000000000002E-3</v>
      </c>
    </row>
    <row r="6" spans="1:7" x14ac:dyDescent="0.2">
      <c r="A6" s="102">
        <v>45</v>
      </c>
      <c r="B6" s="1">
        <v>291.92</v>
      </c>
      <c r="C6" s="16">
        <f t="shared" si="0"/>
        <v>0.97314322060002012</v>
      </c>
      <c r="D6" s="16">
        <v>26.36</v>
      </c>
      <c r="E6" s="16">
        <v>88.01</v>
      </c>
      <c r="F6" s="16">
        <v>12.58</v>
      </c>
      <c r="G6" s="1">
        <v>3.2000000000000002E-3</v>
      </c>
    </row>
    <row r="7" spans="1:7" x14ac:dyDescent="0.2">
      <c r="A7" s="102">
        <v>100</v>
      </c>
      <c r="B7" s="1">
        <v>215.96</v>
      </c>
      <c r="C7" s="16">
        <f t="shared" si="0"/>
        <v>0.71992330063298282</v>
      </c>
      <c r="D7" s="16">
        <v>26.33</v>
      </c>
      <c r="E7" s="16">
        <v>88.12</v>
      </c>
      <c r="F7" s="16">
        <v>12.53</v>
      </c>
      <c r="G7" s="1">
        <v>1.8E-3</v>
      </c>
    </row>
    <row r="8" spans="1:7" x14ac:dyDescent="0.2">
      <c r="A8" s="102">
        <v>115</v>
      </c>
      <c r="B8" s="1">
        <v>278.98</v>
      </c>
      <c r="C8" s="16">
        <f t="shared" si="0"/>
        <v>0.9300064938441821</v>
      </c>
      <c r="D8" s="16">
        <v>26.3</v>
      </c>
      <c r="E8" s="16">
        <v>88.2</v>
      </c>
      <c r="F8" s="16">
        <v>12.53</v>
      </c>
      <c r="G8" s="1">
        <v>2.8999999999999998E-3</v>
      </c>
    </row>
    <row r="9" spans="1:7" x14ac:dyDescent="0.2">
      <c r="A9" s="102">
        <v>130</v>
      </c>
      <c r="B9" s="1">
        <v>279.76</v>
      </c>
      <c r="C9" s="16">
        <f t="shared" si="0"/>
        <v>0.93260669839360655</v>
      </c>
      <c r="D9" s="16">
        <v>26.27</v>
      </c>
      <c r="E9" s="16">
        <v>88.26</v>
      </c>
      <c r="F9" s="16">
        <v>12.52</v>
      </c>
      <c r="G9" s="1">
        <v>3.8999999999999998E-3</v>
      </c>
    </row>
    <row r="10" spans="1:7" x14ac:dyDescent="0.2">
      <c r="A10" s="102">
        <v>145</v>
      </c>
      <c r="B10" s="1">
        <v>261.66000000000003</v>
      </c>
      <c r="C10" s="16">
        <f t="shared" si="0"/>
        <v>0.8722686184646522</v>
      </c>
      <c r="D10" s="16">
        <v>26.24</v>
      </c>
      <c r="E10" s="16">
        <v>88.34</v>
      </c>
      <c r="F10" s="16">
        <v>12.49</v>
      </c>
      <c r="G10" s="1">
        <v>4.0000000000000001E-3</v>
      </c>
    </row>
    <row r="11" spans="1:7" x14ac:dyDescent="0.2">
      <c r="A11" s="102">
        <v>200</v>
      </c>
      <c r="B11" s="1">
        <v>276.88</v>
      </c>
      <c r="C11" s="16">
        <f t="shared" si="0"/>
        <v>0.92300594313419282</v>
      </c>
      <c r="D11" s="16">
        <v>26.21</v>
      </c>
      <c r="E11" s="16">
        <v>88.4</v>
      </c>
      <c r="F11" s="16">
        <v>12.49</v>
      </c>
      <c r="G11" s="1">
        <v>3.5999999999999999E-3</v>
      </c>
    </row>
    <row r="12" spans="1:7" x14ac:dyDescent="0.2">
      <c r="A12" s="102">
        <v>215</v>
      </c>
      <c r="B12" s="1">
        <v>316.79000000000002</v>
      </c>
      <c r="C12" s="16">
        <f t="shared" si="0"/>
        <v>1.056049742579749</v>
      </c>
      <c r="D12" s="16">
        <v>26.18</v>
      </c>
      <c r="E12" s="16">
        <v>88.5</v>
      </c>
      <c r="F12" s="16">
        <v>12.45</v>
      </c>
      <c r="G12" s="1">
        <v>2.2000000000000001E-3</v>
      </c>
    </row>
    <row r="13" spans="1:7" x14ac:dyDescent="0.2">
      <c r="A13" s="102">
        <v>230</v>
      </c>
      <c r="B13" s="1">
        <v>304.58</v>
      </c>
      <c r="C13" s="16">
        <f t="shared" si="0"/>
        <v>1.0153465405945261</v>
      </c>
      <c r="D13" s="16">
        <v>26.15</v>
      </c>
      <c r="E13" s="16">
        <v>88.55</v>
      </c>
      <c r="F13" s="16">
        <v>12.47</v>
      </c>
      <c r="G13" s="1">
        <v>2.3999999999999998E-3</v>
      </c>
    </row>
    <row r="14" spans="1:7" x14ac:dyDescent="0.2">
      <c r="A14" s="102">
        <v>245</v>
      </c>
      <c r="B14" s="1">
        <v>292.44</v>
      </c>
      <c r="C14" s="16">
        <f t="shared" si="0"/>
        <v>0.97487669029963642</v>
      </c>
      <c r="D14" s="16">
        <v>26.12</v>
      </c>
      <c r="E14" s="16">
        <v>88.61</v>
      </c>
      <c r="F14" s="16">
        <v>12.57</v>
      </c>
      <c r="G14" s="1">
        <v>2.3E-3</v>
      </c>
    </row>
    <row r="15" spans="1:7" x14ac:dyDescent="0.2">
      <c r="A15" s="102">
        <v>300</v>
      </c>
      <c r="B15" s="1">
        <v>361.24</v>
      </c>
      <c r="C15" s="16">
        <f t="shared" si="0"/>
        <v>1.2042280659411868</v>
      </c>
      <c r="D15" s="16">
        <v>26.11</v>
      </c>
      <c r="E15" s="16">
        <v>88.63</v>
      </c>
      <c r="F15" s="16">
        <v>12.63</v>
      </c>
      <c r="G15" s="1">
        <v>1.6000000000000001E-3</v>
      </c>
    </row>
    <row r="16" spans="1:7" x14ac:dyDescent="0.2">
      <c r="A16" s="102">
        <v>315</v>
      </c>
      <c r="B16" s="1">
        <v>449.06</v>
      </c>
      <c r="C16" s="16">
        <f t="shared" si="0"/>
        <v>1.4969844294417822</v>
      </c>
      <c r="D16" s="16">
        <v>26.07</v>
      </c>
      <c r="E16" s="16">
        <v>88.7</v>
      </c>
      <c r="F16" s="16">
        <v>12.58</v>
      </c>
      <c r="G16" s="1">
        <v>2.2000000000000001E-3</v>
      </c>
    </row>
    <row r="17" spans="1:7" x14ac:dyDescent="0.2">
      <c r="A17" s="102">
        <v>330</v>
      </c>
      <c r="B17" s="1">
        <v>357.91</v>
      </c>
      <c r="C17" s="16">
        <f t="shared" si="0"/>
        <v>1.1931271926724898</v>
      </c>
      <c r="D17" s="16">
        <v>26.04</v>
      </c>
      <c r="E17" s="16">
        <v>88.76</v>
      </c>
      <c r="F17" s="16">
        <v>12.55</v>
      </c>
      <c r="G17" s="1">
        <v>2.5000000000000001E-3</v>
      </c>
    </row>
    <row r="18" spans="1:7" x14ac:dyDescent="0.2">
      <c r="A18" s="102">
        <v>345</v>
      </c>
      <c r="B18" s="1">
        <v>324.63</v>
      </c>
      <c r="C18" s="16">
        <f t="shared" si="0"/>
        <v>1.0821851318970419</v>
      </c>
      <c r="D18" s="16">
        <v>26.02</v>
      </c>
      <c r="E18" s="16">
        <v>88.83</v>
      </c>
      <c r="F18" s="16">
        <v>12.51</v>
      </c>
      <c r="G18" s="1">
        <v>3.3999999999999998E-3</v>
      </c>
    </row>
    <row r="19" spans="1:7" x14ac:dyDescent="0.2">
      <c r="A19" s="102">
        <v>400</v>
      </c>
      <c r="B19" s="1">
        <v>322.88</v>
      </c>
      <c r="C19" s="16">
        <f t="shared" si="0"/>
        <v>1.0763513396387177</v>
      </c>
      <c r="D19" s="16">
        <v>26</v>
      </c>
      <c r="E19" s="16">
        <v>88.83</v>
      </c>
      <c r="F19" s="16">
        <v>12.48</v>
      </c>
      <c r="G19" s="1">
        <v>4.1000000000000003E-3</v>
      </c>
    </row>
    <row r="20" spans="1:7" x14ac:dyDescent="0.2">
      <c r="A20" s="102">
        <v>415</v>
      </c>
      <c r="B20" s="1">
        <v>332.54</v>
      </c>
      <c r="C20" s="16">
        <f t="shared" si="0"/>
        <v>1.1085538729046682</v>
      </c>
      <c r="D20" s="16">
        <v>25.98</v>
      </c>
      <c r="E20" s="16">
        <v>88.89</v>
      </c>
      <c r="F20" s="16">
        <v>12.46</v>
      </c>
      <c r="G20" s="1">
        <v>6.3E-3</v>
      </c>
    </row>
    <row r="21" spans="1:7" x14ac:dyDescent="0.2">
      <c r="A21" s="102">
        <v>430</v>
      </c>
      <c r="B21" s="1">
        <v>372.88</v>
      </c>
      <c r="C21" s="16">
        <f t="shared" si="0"/>
        <v>1.2430311184479841</v>
      </c>
      <c r="D21" s="16">
        <v>25.96</v>
      </c>
      <c r="E21" s="16">
        <v>88.92</v>
      </c>
      <c r="F21" s="16">
        <v>12.48</v>
      </c>
      <c r="G21" s="1">
        <v>5.4999999999999997E-3</v>
      </c>
    </row>
    <row r="22" spans="1:7" x14ac:dyDescent="0.2">
      <c r="A22" s="102">
        <v>445</v>
      </c>
      <c r="B22" s="1">
        <v>354.57</v>
      </c>
      <c r="C22" s="16">
        <f t="shared" si="0"/>
        <v>1.1819929834480305</v>
      </c>
      <c r="D22" s="16">
        <v>25.94</v>
      </c>
      <c r="E22" s="16">
        <v>88.94</v>
      </c>
      <c r="F22" s="16">
        <v>12.55</v>
      </c>
      <c r="G22" s="1">
        <v>4.5999999999999999E-3</v>
      </c>
    </row>
    <row r="23" spans="1:7" x14ac:dyDescent="0.2">
      <c r="A23" s="102">
        <v>500</v>
      </c>
      <c r="B23" s="1">
        <v>366.55</v>
      </c>
      <c r="C23" s="16">
        <f t="shared" si="0"/>
        <v>1.221929458450731</v>
      </c>
      <c r="D23" s="16">
        <v>25.93</v>
      </c>
      <c r="E23" s="16">
        <v>88.94</v>
      </c>
      <c r="F23" s="16">
        <v>12.54</v>
      </c>
      <c r="G23" s="1">
        <v>2.8E-3</v>
      </c>
    </row>
    <row r="24" spans="1:7" x14ac:dyDescent="0.2">
      <c r="A24" s="102">
        <v>515</v>
      </c>
      <c r="B24" s="1">
        <v>325.14</v>
      </c>
      <c r="C24" s="16">
        <f t="shared" si="0"/>
        <v>1.0838852656408964</v>
      </c>
      <c r="D24" s="16">
        <v>25.92</v>
      </c>
      <c r="E24" s="16">
        <v>88.95</v>
      </c>
      <c r="F24" s="16">
        <v>12.52</v>
      </c>
      <c r="G24" s="1">
        <v>2.5000000000000001E-3</v>
      </c>
    </row>
    <row r="25" spans="1:7" x14ac:dyDescent="0.2">
      <c r="A25" s="102">
        <v>530</v>
      </c>
      <c r="B25" s="1">
        <v>365</v>
      </c>
      <c r="C25" s="16">
        <f t="shared" si="0"/>
        <v>1.2167623853076437</v>
      </c>
      <c r="D25" s="16">
        <v>25.9</v>
      </c>
      <c r="E25" s="16">
        <v>88.99</v>
      </c>
      <c r="F25" s="16">
        <v>12.53</v>
      </c>
      <c r="G25" s="1">
        <v>3.3999999999999998E-3</v>
      </c>
    </row>
    <row r="26" spans="1:7" x14ac:dyDescent="0.2">
      <c r="A26" s="102">
        <v>545</v>
      </c>
      <c r="B26" s="1">
        <v>361.45</v>
      </c>
      <c r="C26" s="16">
        <f t="shared" si="0"/>
        <v>1.2049281210121858</v>
      </c>
      <c r="D26" s="16">
        <v>25.88</v>
      </c>
      <c r="E26" s="16">
        <v>89.04</v>
      </c>
      <c r="F26" s="16">
        <v>12.43</v>
      </c>
      <c r="G26" s="1">
        <v>5.1999999999999998E-3</v>
      </c>
    </row>
    <row r="27" spans="1:7" x14ac:dyDescent="0.2">
      <c r="A27" s="102">
        <v>600</v>
      </c>
      <c r="B27" s="1">
        <v>327.38</v>
      </c>
      <c r="C27" s="16">
        <f t="shared" si="0"/>
        <v>1.0913525197315517</v>
      </c>
      <c r="D27" s="16">
        <v>25.87</v>
      </c>
      <c r="E27" s="16">
        <v>89.12</v>
      </c>
      <c r="F27" s="16">
        <v>12.39</v>
      </c>
      <c r="G27" s="1">
        <v>0.38469999999999999</v>
      </c>
    </row>
    <row r="28" spans="1:7" x14ac:dyDescent="0.2">
      <c r="A28" s="102">
        <v>615</v>
      </c>
      <c r="B28" s="1">
        <v>357.67</v>
      </c>
      <c r="C28" s="16">
        <f t="shared" si="0"/>
        <v>1.1923271297342053</v>
      </c>
      <c r="D28" s="16">
        <v>25.85</v>
      </c>
      <c r="E28" s="16">
        <v>89.13</v>
      </c>
      <c r="F28" s="16">
        <v>12.43</v>
      </c>
      <c r="G28" s="1">
        <v>2.3172000000000001</v>
      </c>
    </row>
    <row r="29" spans="1:7" x14ac:dyDescent="0.2">
      <c r="A29" s="102">
        <v>630</v>
      </c>
      <c r="B29" s="1">
        <v>300.52999999999997</v>
      </c>
      <c r="C29" s="16">
        <f t="shared" si="0"/>
        <v>1.0018454785109756</v>
      </c>
      <c r="D29" s="16">
        <v>25.85</v>
      </c>
      <c r="E29" s="16">
        <v>89.12</v>
      </c>
      <c r="F29" s="16">
        <v>12.3</v>
      </c>
      <c r="G29" s="1">
        <v>10.3331</v>
      </c>
    </row>
    <row r="30" spans="1:7" x14ac:dyDescent="0.2">
      <c r="A30" s="102">
        <v>645</v>
      </c>
      <c r="B30" s="1">
        <v>315.36</v>
      </c>
      <c r="C30" s="16">
        <f t="shared" si="0"/>
        <v>1.0512827009058041</v>
      </c>
      <c r="D30" s="16">
        <v>25.91</v>
      </c>
      <c r="E30" s="16">
        <v>89.01</v>
      </c>
      <c r="F30" s="16">
        <v>12.32</v>
      </c>
      <c r="G30" s="1">
        <v>26.5443</v>
      </c>
    </row>
    <row r="31" spans="1:7" x14ac:dyDescent="0.2">
      <c r="A31" s="102">
        <v>700</v>
      </c>
      <c r="B31" s="1">
        <v>324.94</v>
      </c>
      <c r="C31" s="16">
        <f t="shared" si="0"/>
        <v>1.0832185465256594</v>
      </c>
      <c r="D31" s="16">
        <v>26.01</v>
      </c>
      <c r="E31" s="16">
        <v>88.74</v>
      </c>
      <c r="F31" s="16">
        <v>12.3</v>
      </c>
      <c r="G31" s="1">
        <v>50.3033</v>
      </c>
    </row>
    <row r="32" spans="1:7" x14ac:dyDescent="0.2">
      <c r="A32" s="102">
        <v>715</v>
      </c>
      <c r="B32" s="1">
        <v>319.77999999999997</v>
      </c>
      <c r="C32" s="16">
        <f t="shared" si="0"/>
        <v>1.0660171933525431</v>
      </c>
      <c r="D32" s="16">
        <v>26.15</v>
      </c>
      <c r="E32" s="16">
        <v>88.35</v>
      </c>
      <c r="F32" s="16">
        <v>12.34</v>
      </c>
      <c r="G32" s="1">
        <v>79.788499999999999</v>
      </c>
    </row>
    <row r="33" spans="1:7" x14ac:dyDescent="0.2">
      <c r="A33" s="102">
        <v>730</v>
      </c>
      <c r="B33" s="1">
        <v>346.3</v>
      </c>
      <c r="C33" s="16">
        <f t="shared" si="0"/>
        <v>1.1544241480329782</v>
      </c>
      <c r="D33" s="16">
        <v>26.31</v>
      </c>
      <c r="E33" s="16">
        <v>87.85</v>
      </c>
      <c r="F33" s="16">
        <v>12.39</v>
      </c>
      <c r="G33" s="1">
        <v>112.9367</v>
      </c>
    </row>
    <row r="34" spans="1:7" x14ac:dyDescent="0.2">
      <c r="A34" s="102">
        <v>745</v>
      </c>
      <c r="B34" s="1">
        <v>355.34</v>
      </c>
      <c r="C34" s="16">
        <f t="shared" si="0"/>
        <v>1.1845598520416933</v>
      </c>
      <c r="D34" s="16">
        <v>26.48</v>
      </c>
      <c r="E34" s="16">
        <v>87.2</v>
      </c>
      <c r="F34" s="16">
        <v>12.46</v>
      </c>
      <c r="G34" s="1">
        <v>149.03530000000001</v>
      </c>
    </row>
    <row r="35" spans="1:7" x14ac:dyDescent="0.2">
      <c r="A35" s="102">
        <v>800</v>
      </c>
      <c r="B35" s="1">
        <v>391.51</v>
      </c>
      <c r="C35" s="16">
        <f t="shared" si="0"/>
        <v>1.3051360040323166</v>
      </c>
      <c r="D35" s="16">
        <v>26.66</v>
      </c>
      <c r="E35" s="16">
        <v>86.53</v>
      </c>
      <c r="F35" s="16">
        <v>12.63</v>
      </c>
      <c r="G35" s="1">
        <v>187.69149999999999</v>
      </c>
    </row>
    <row r="36" spans="1:7" x14ac:dyDescent="0.2">
      <c r="A36" s="102">
        <v>815</v>
      </c>
      <c r="B36" s="1">
        <v>382.29</v>
      </c>
      <c r="C36" s="16">
        <f t="shared" si="0"/>
        <v>1.2744002528198879</v>
      </c>
      <c r="D36" s="16">
        <v>26.84</v>
      </c>
      <c r="E36" s="16">
        <v>85.8</v>
      </c>
      <c r="F36" s="16">
        <v>12.72</v>
      </c>
      <c r="G36" s="1">
        <v>228.77979999999999</v>
      </c>
    </row>
    <row r="37" spans="1:7" x14ac:dyDescent="0.2">
      <c r="A37" s="102">
        <v>830</v>
      </c>
      <c r="B37" s="1">
        <v>344.53</v>
      </c>
      <c r="C37" s="16">
        <f t="shared" si="0"/>
        <v>1.1485236838631299</v>
      </c>
      <c r="D37" s="16">
        <v>27.01</v>
      </c>
      <c r="E37" s="16">
        <v>85.06</v>
      </c>
      <c r="F37" s="16">
        <v>12.82</v>
      </c>
      <c r="G37" s="1">
        <v>269.55110000000002</v>
      </c>
    </row>
    <row r="38" spans="1:7" x14ac:dyDescent="0.2">
      <c r="A38" s="102">
        <v>845</v>
      </c>
      <c r="B38" s="1">
        <v>317.27999999999997</v>
      </c>
      <c r="C38" s="16">
        <f t="shared" si="0"/>
        <v>1.0576832044120799</v>
      </c>
      <c r="D38" s="16">
        <v>27.19</v>
      </c>
      <c r="E38" s="16">
        <v>84.38</v>
      </c>
      <c r="F38" s="16">
        <v>12.96</v>
      </c>
      <c r="G38" s="1">
        <v>310.0772</v>
      </c>
    </row>
    <row r="39" spans="1:7" x14ac:dyDescent="0.2">
      <c r="A39" s="102">
        <v>900</v>
      </c>
      <c r="B39" s="1">
        <v>363.99</v>
      </c>
      <c r="C39" s="16">
        <f t="shared" si="0"/>
        <v>1.2133954537756964</v>
      </c>
      <c r="D39" s="16">
        <v>27.34</v>
      </c>
      <c r="E39" s="16">
        <v>83.73</v>
      </c>
      <c r="F39" s="16">
        <v>13.14</v>
      </c>
      <c r="G39" s="1">
        <v>351.1284</v>
      </c>
    </row>
    <row r="40" spans="1:7" x14ac:dyDescent="0.2">
      <c r="A40" s="102">
        <v>915</v>
      </c>
      <c r="B40" s="1">
        <v>310.83</v>
      </c>
      <c r="C40" s="16">
        <f t="shared" si="0"/>
        <v>1.0361815129456844</v>
      </c>
      <c r="D40" s="16">
        <v>27.46</v>
      </c>
      <c r="E40" s="16">
        <v>83.17</v>
      </c>
      <c r="F40" s="16">
        <v>13.37</v>
      </c>
      <c r="G40" s="1">
        <v>391.61450000000002</v>
      </c>
    </row>
    <row r="41" spans="1:7" x14ac:dyDescent="0.2">
      <c r="A41" s="102">
        <v>930</v>
      </c>
      <c r="B41" s="1">
        <v>295.13</v>
      </c>
      <c r="C41" s="16">
        <f t="shared" si="0"/>
        <v>0.983844062399575</v>
      </c>
      <c r="D41" s="16">
        <v>27.58</v>
      </c>
      <c r="E41" s="16">
        <v>82.69</v>
      </c>
      <c r="F41" s="16">
        <v>13.45</v>
      </c>
      <c r="G41" s="1">
        <v>429.5095</v>
      </c>
    </row>
    <row r="42" spans="1:7" x14ac:dyDescent="0.2">
      <c r="A42" s="102">
        <v>945</v>
      </c>
      <c r="B42" s="1">
        <v>303.10000000000002</v>
      </c>
      <c r="C42" s="16">
        <f t="shared" si="0"/>
        <v>1.0104128191417721</v>
      </c>
      <c r="D42" s="16">
        <v>27.69</v>
      </c>
      <c r="E42" s="16">
        <v>82.24</v>
      </c>
      <c r="F42" s="16">
        <v>13.72</v>
      </c>
      <c r="G42" s="1">
        <v>466.35829999999999</v>
      </c>
    </row>
    <row r="43" spans="1:7" x14ac:dyDescent="0.2">
      <c r="A43" s="102">
        <v>1000</v>
      </c>
      <c r="B43" s="1">
        <v>295.17</v>
      </c>
      <c r="C43" s="16">
        <f t="shared" si="0"/>
        <v>0.98397740622262253</v>
      </c>
      <c r="D43" s="16">
        <v>27.78</v>
      </c>
      <c r="E43" s="16">
        <v>81.88</v>
      </c>
      <c r="F43" s="16">
        <v>13.93</v>
      </c>
      <c r="G43" s="1">
        <v>502.08980000000003</v>
      </c>
    </row>
    <row r="44" spans="1:7" x14ac:dyDescent="0.2">
      <c r="A44" s="102">
        <v>1015</v>
      </c>
      <c r="B44" s="1">
        <v>283.52</v>
      </c>
      <c r="C44" s="16">
        <f t="shared" si="0"/>
        <v>0.94514101776006321</v>
      </c>
      <c r="D44" s="16">
        <v>27.86</v>
      </c>
      <c r="E44" s="16">
        <v>81.56</v>
      </c>
      <c r="F44" s="16">
        <v>14.14</v>
      </c>
      <c r="G44" s="1">
        <v>533.18359999999996</v>
      </c>
    </row>
    <row r="45" spans="1:7" x14ac:dyDescent="0.2">
      <c r="A45" s="102">
        <v>1030</v>
      </c>
      <c r="B45" s="1">
        <v>221.27</v>
      </c>
      <c r="C45" s="16">
        <f t="shared" si="0"/>
        <v>0.73762469314252688</v>
      </c>
      <c r="D45" s="16">
        <v>27.94</v>
      </c>
      <c r="E45" s="16">
        <v>81.260000000000005</v>
      </c>
      <c r="F45" s="16">
        <v>14.34</v>
      </c>
      <c r="G45" s="1">
        <v>563.87609999999995</v>
      </c>
    </row>
    <row r="46" spans="1:7" x14ac:dyDescent="0.2">
      <c r="A46" s="102">
        <v>1045</v>
      </c>
      <c r="B46" s="1">
        <v>232.18</v>
      </c>
      <c r="C46" s="16">
        <f t="shared" si="0"/>
        <v>0.77399422087870884</v>
      </c>
      <c r="D46" s="16">
        <v>28.01</v>
      </c>
      <c r="E46" s="16">
        <v>81.02</v>
      </c>
      <c r="F46" s="16">
        <v>14.58</v>
      </c>
      <c r="G46" s="1">
        <v>590.88250000000005</v>
      </c>
    </row>
    <row r="47" spans="1:7" x14ac:dyDescent="0.2">
      <c r="A47" s="102">
        <v>1100</v>
      </c>
      <c r="B47" s="1">
        <v>264.7</v>
      </c>
      <c r="C47" s="16">
        <f t="shared" si="0"/>
        <v>0.88240274901625548</v>
      </c>
      <c r="D47" s="16">
        <v>28.07</v>
      </c>
      <c r="E47" s="16">
        <v>80.819999999999993</v>
      </c>
      <c r="F47" s="16">
        <v>14.77</v>
      </c>
      <c r="G47" s="1">
        <v>609.83799999999997</v>
      </c>
    </row>
    <row r="48" spans="1:7" x14ac:dyDescent="0.2">
      <c r="A48" s="102">
        <v>1115</v>
      </c>
      <c r="B48" s="1">
        <v>227.67</v>
      </c>
      <c r="C48" s="16">
        <f t="shared" si="0"/>
        <v>0.75895970483011288</v>
      </c>
      <c r="D48" s="16">
        <v>28.13</v>
      </c>
      <c r="E48" s="16">
        <v>80.650000000000006</v>
      </c>
      <c r="F48" s="16">
        <v>14.88</v>
      </c>
      <c r="G48" s="1">
        <v>628.62180000000001</v>
      </c>
    </row>
    <row r="49" spans="1:7" x14ac:dyDescent="0.2">
      <c r="A49" s="102">
        <v>1130</v>
      </c>
      <c r="B49" s="1">
        <v>233.45</v>
      </c>
      <c r="C49" s="16">
        <f t="shared" si="0"/>
        <v>0.7782278872604641</v>
      </c>
      <c r="D49" s="16">
        <v>28.17</v>
      </c>
      <c r="E49" s="16">
        <v>80.53</v>
      </c>
      <c r="F49" s="16">
        <v>15.04</v>
      </c>
      <c r="G49" s="1">
        <v>638.31479999999999</v>
      </c>
    </row>
    <row r="50" spans="1:7" x14ac:dyDescent="0.2">
      <c r="A50" s="102">
        <v>1145</v>
      </c>
      <c r="B50" s="1">
        <v>270.98</v>
      </c>
      <c r="C50" s="16">
        <f t="shared" si="0"/>
        <v>0.90333772923469946</v>
      </c>
      <c r="D50" s="16">
        <v>28.21</v>
      </c>
      <c r="E50" s="16">
        <v>80.47</v>
      </c>
      <c r="F50" s="16">
        <v>15.21</v>
      </c>
      <c r="G50" s="1">
        <v>641.65369999999996</v>
      </c>
    </row>
    <row r="51" spans="1:7" x14ac:dyDescent="0.2">
      <c r="A51" s="102">
        <v>1200</v>
      </c>
      <c r="B51" s="1">
        <v>271.73</v>
      </c>
      <c r="C51" s="16">
        <f t="shared" si="0"/>
        <v>0.90583792591683843</v>
      </c>
      <c r="D51" s="16">
        <v>28.23</v>
      </c>
      <c r="E51" s="16">
        <v>80.39</v>
      </c>
      <c r="F51" s="16">
        <v>15.39</v>
      </c>
      <c r="G51" s="1">
        <v>645.12210000000005</v>
      </c>
    </row>
    <row r="52" spans="1:7" x14ac:dyDescent="0.2">
      <c r="A52" s="102">
        <v>1215</v>
      </c>
      <c r="B52" s="1">
        <v>218.91</v>
      </c>
      <c r="C52" s="16">
        <f t="shared" si="0"/>
        <v>0.72975740758272956</v>
      </c>
      <c r="D52" s="16">
        <v>28.26</v>
      </c>
      <c r="E52" s="16">
        <v>80.37</v>
      </c>
      <c r="F52" s="16">
        <v>15.53</v>
      </c>
      <c r="G52" s="1">
        <v>646.93209999999999</v>
      </c>
    </row>
    <row r="53" spans="1:7" x14ac:dyDescent="0.2">
      <c r="A53" s="102">
        <v>1230</v>
      </c>
      <c r="B53" s="1">
        <v>364.28</v>
      </c>
      <c r="C53" s="16">
        <f t="shared" si="0"/>
        <v>1.2143621964927902</v>
      </c>
      <c r="D53" s="16">
        <v>28.26</v>
      </c>
      <c r="E53" s="16">
        <v>80.430000000000007</v>
      </c>
      <c r="F53" s="16">
        <v>15.6</v>
      </c>
      <c r="G53" s="1">
        <v>643.05200000000002</v>
      </c>
    </row>
    <row r="54" spans="1:7" x14ac:dyDescent="0.2">
      <c r="A54" s="102">
        <v>1245</v>
      </c>
      <c r="B54" s="1">
        <v>325.17</v>
      </c>
      <c r="C54" s="16">
        <f t="shared" si="0"/>
        <v>1.0839852735081823</v>
      </c>
      <c r="D54" s="16">
        <v>28.27</v>
      </c>
      <c r="E54" s="16">
        <v>80.459999999999994</v>
      </c>
      <c r="F54" s="16">
        <v>15.7</v>
      </c>
      <c r="G54" s="1">
        <v>635.98109999999997</v>
      </c>
    </row>
    <row r="55" spans="1:7" x14ac:dyDescent="0.2">
      <c r="A55" s="102">
        <v>1300</v>
      </c>
      <c r="B55" s="1">
        <v>382.23</v>
      </c>
      <c r="C55" s="16">
        <f t="shared" si="0"/>
        <v>1.2742002370853167</v>
      </c>
      <c r="D55" s="16">
        <v>28.27</v>
      </c>
      <c r="E55" s="16">
        <v>80.459999999999994</v>
      </c>
      <c r="F55" s="16">
        <v>15.79</v>
      </c>
      <c r="G55" s="1">
        <v>635.89760000000001</v>
      </c>
    </row>
    <row r="56" spans="1:7" x14ac:dyDescent="0.2">
      <c r="A56" s="102">
        <v>1315</v>
      </c>
      <c r="B56" s="1">
        <v>388.69</v>
      </c>
      <c r="C56" s="16">
        <f t="shared" si="0"/>
        <v>1.295735264507474</v>
      </c>
      <c r="D56" s="16">
        <v>28.26</v>
      </c>
      <c r="E56" s="16">
        <v>80.489999999999995</v>
      </c>
      <c r="F56" s="16">
        <v>15.83</v>
      </c>
      <c r="G56" s="1">
        <v>626.28340000000003</v>
      </c>
    </row>
    <row r="57" spans="1:7" x14ac:dyDescent="0.2">
      <c r="A57" s="102">
        <v>1330</v>
      </c>
      <c r="B57" s="1">
        <v>376.95</v>
      </c>
      <c r="C57" s="16">
        <f t="shared" si="0"/>
        <v>1.2565988524430582</v>
      </c>
      <c r="D57" s="16">
        <v>28.26</v>
      </c>
      <c r="E57" s="16">
        <v>80.599999999999994</v>
      </c>
      <c r="F57" s="16">
        <v>15.93</v>
      </c>
      <c r="G57" s="1">
        <v>608.21939999999995</v>
      </c>
    </row>
    <row r="58" spans="1:7" x14ac:dyDescent="0.2">
      <c r="A58" s="102">
        <v>1345</v>
      </c>
      <c r="B58" s="1">
        <v>461.01</v>
      </c>
      <c r="C58" s="16">
        <f t="shared" si="0"/>
        <v>1.5368208965771968</v>
      </c>
      <c r="D58" s="16">
        <v>28.24</v>
      </c>
      <c r="E58" s="16">
        <v>80.66</v>
      </c>
      <c r="F58" s="16">
        <v>15.97</v>
      </c>
      <c r="G58" s="1">
        <v>587.08969999999999</v>
      </c>
    </row>
    <row r="59" spans="1:7" x14ac:dyDescent="0.2">
      <c r="A59" s="102">
        <v>1400</v>
      </c>
      <c r="B59" s="1">
        <v>362.23</v>
      </c>
      <c r="C59" s="16">
        <f t="shared" si="0"/>
        <v>1.2075283255616105</v>
      </c>
      <c r="D59" s="16">
        <v>28.22</v>
      </c>
      <c r="E59" s="16">
        <v>80.739999999999995</v>
      </c>
      <c r="F59" s="16">
        <v>15.91</v>
      </c>
      <c r="G59" s="1">
        <v>562.93960000000004</v>
      </c>
    </row>
    <row r="60" spans="1:7" x14ac:dyDescent="0.2">
      <c r="A60" s="102">
        <v>1415</v>
      </c>
      <c r="B60" s="1">
        <v>345.95</v>
      </c>
      <c r="C60" s="16">
        <f t="shared" si="0"/>
        <v>1.1532573895813132</v>
      </c>
      <c r="D60" s="16">
        <v>28.2</v>
      </c>
      <c r="E60" s="16">
        <v>80.849999999999994</v>
      </c>
      <c r="F60" s="16">
        <v>15.85</v>
      </c>
      <c r="G60" s="1">
        <v>536.49580000000003</v>
      </c>
    </row>
    <row r="61" spans="1:7" x14ac:dyDescent="0.2">
      <c r="A61" s="102">
        <v>1430</v>
      </c>
      <c r="B61" s="1">
        <v>333.05</v>
      </c>
      <c r="C61" s="16">
        <f t="shared" si="0"/>
        <v>1.1102540066485225</v>
      </c>
      <c r="D61" s="16">
        <v>28.16</v>
      </c>
      <c r="E61" s="16">
        <v>80.97</v>
      </c>
      <c r="F61" s="16">
        <v>15.87</v>
      </c>
      <c r="G61" s="1">
        <v>507.137</v>
      </c>
    </row>
    <row r="62" spans="1:7" x14ac:dyDescent="0.2">
      <c r="A62" s="102">
        <v>1445</v>
      </c>
      <c r="B62" s="1">
        <v>371.27</v>
      </c>
      <c r="C62" s="16">
        <f t="shared" si="0"/>
        <v>1.2376640295703254</v>
      </c>
      <c r="D62" s="16">
        <v>28.12</v>
      </c>
      <c r="E62" s="16">
        <v>81.12</v>
      </c>
      <c r="F62" s="16">
        <v>15.8</v>
      </c>
      <c r="G62" s="1">
        <v>476.71379999999999</v>
      </c>
    </row>
    <row r="63" spans="1:7" x14ac:dyDescent="0.2">
      <c r="A63" s="102">
        <v>1500</v>
      </c>
      <c r="B63" s="1">
        <v>534.91999999999996</v>
      </c>
      <c r="C63" s="16">
        <f t="shared" si="0"/>
        <v>1.7832069456130539</v>
      </c>
      <c r="D63" s="16">
        <v>28.08</v>
      </c>
      <c r="E63" s="16">
        <v>81.25</v>
      </c>
      <c r="F63" s="16">
        <v>15.63</v>
      </c>
      <c r="G63" s="1">
        <v>444.59640000000002</v>
      </c>
    </row>
    <row r="64" spans="1:7" x14ac:dyDescent="0.2">
      <c r="A64" s="102">
        <v>1515</v>
      </c>
      <c r="B64" s="1">
        <v>498.08</v>
      </c>
      <c r="C64" s="16">
        <f t="shared" si="0"/>
        <v>1.6603972845863866</v>
      </c>
      <c r="D64" s="16">
        <v>28.03</v>
      </c>
      <c r="E64" s="16">
        <v>81.39</v>
      </c>
      <c r="F64" s="16">
        <v>15.54</v>
      </c>
      <c r="G64" s="1">
        <v>409.22230000000002</v>
      </c>
    </row>
    <row r="65" spans="1:7" x14ac:dyDescent="0.2">
      <c r="A65" s="102">
        <v>1530</v>
      </c>
      <c r="B65" s="1">
        <v>431.02</v>
      </c>
      <c r="C65" s="16">
        <f t="shared" si="0"/>
        <v>1.4368463652473988</v>
      </c>
      <c r="D65" s="16">
        <v>27.99</v>
      </c>
      <c r="E65" s="16">
        <v>81.510000000000005</v>
      </c>
      <c r="F65" s="16">
        <v>15.4</v>
      </c>
      <c r="G65" s="1">
        <v>373.8664</v>
      </c>
    </row>
    <row r="66" spans="1:7" x14ac:dyDescent="0.2">
      <c r="A66" s="102">
        <v>1545</v>
      </c>
      <c r="B66" s="1">
        <v>416.29</v>
      </c>
      <c r="C66" s="16">
        <f t="shared" si="0"/>
        <v>1.387742502410189</v>
      </c>
      <c r="D66" s="16">
        <v>27.96</v>
      </c>
      <c r="E66" s="16">
        <v>81.680000000000007</v>
      </c>
      <c r="F66" s="16">
        <v>15.31</v>
      </c>
      <c r="G66" s="1">
        <v>339.32819999999998</v>
      </c>
    </row>
    <row r="67" spans="1:7" x14ac:dyDescent="0.2">
      <c r="A67" s="102">
        <v>1600</v>
      </c>
      <c r="B67" s="1">
        <v>427.99</v>
      </c>
      <c r="C67" s="16">
        <f t="shared" si="0"/>
        <v>1.4267455706515573</v>
      </c>
      <c r="D67" s="16">
        <v>27.91</v>
      </c>
      <c r="E67" s="16">
        <v>81.819999999999993</v>
      </c>
      <c r="F67" s="16">
        <v>15.2</v>
      </c>
      <c r="G67" s="1">
        <v>303.94310000000002</v>
      </c>
    </row>
    <row r="68" spans="1:7" x14ac:dyDescent="0.2">
      <c r="A68" s="102">
        <v>1615</v>
      </c>
      <c r="B68" s="1">
        <v>375.34</v>
      </c>
      <c r="C68" s="16">
        <f t="shared" ref="C68:C98" si="1">B68/B$101*100</f>
        <v>1.2512317635653998</v>
      </c>
      <c r="D68" s="16">
        <v>27.87</v>
      </c>
      <c r="E68" s="16">
        <v>81.97</v>
      </c>
      <c r="F68" s="16">
        <v>15.07</v>
      </c>
      <c r="G68" s="1">
        <v>268.4126</v>
      </c>
    </row>
    <row r="69" spans="1:7" x14ac:dyDescent="0.2">
      <c r="A69" s="102">
        <v>1630</v>
      </c>
      <c r="B69" s="1">
        <v>405.87</v>
      </c>
      <c r="C69" s="16">
        <f t="shared" si="1"/>
        <v>1.3530064365063379</v>
      </c>
      <c r="D69" s="16">
        <v>27.81</v>
      </c>
      <c r="E69" s="16">
        <v>82.18</v>
      </c>
      <c r="F69" s="16">
        <v>14.96</v>
      </c>
      <c r="G69" s="1">
        <v>231.8554</v>
      </c>
    </row>
    <row r="70" spans="1:7" x14ac:dyDescent="0.2">
      <c r="A70" s="102">
        <v>1645</v>
      </c>
      <c r="B70" s="1">
        <v>479.05</v>
      </c>
      <c r="C70" s="16">
        <f t="shared" si="1"/>
        <v>1.5969589607715799</v>
      </c>
      <c r="D70" s="16">
        <v>27.75</v>
      </c>
      <c r="E70" s="16">
        <v>82.42</v>
      </c>
      <c r="F70" s="16">
        <v>14.79</v>
      </c>
      <c r="G70" s="1">
        <v>195.80369999999999</v>
      </c>
    </row>
    <row r="71" spans="1:7" x14ac:dyDescent="0.2">
      <c r="A71" s="102">
        <v>1700</v>
      </c>
      <c r="B71" s="1">
        <v>372.61</v>
      </c>
      <c r="C71" s="16">
        <f t="shared" si="1"/>
        <v>1.2421310476424139</v>
      </c>
      <c r="D71" s="16">
        <v>27.69</v>
      </c>
      <c r="E71" s="16">
        <v>82.66</v>
      </c>
      <c r="F71" s="16">
        <v>14.62</v>
      </c>
      <c r="G71" s="1">
        <v>161.4023</v>
      </c>
    </row>
    <row r="72" spans="1:7" x14ac:dyDescent="0.2">
      <c r="A72" s="102">
        <v>1715</v>
      </c>
      <c r="B72" s="1">
        <v>272.99</v>
      </c>
      <c r="C72" s="16">
        <f t="shared" si="1"/>
        <v>0.91003825634283186</v>
      </c>
      <c r="D72" s="16">
        <v>27.62</v>
      </c>
      <c r="E72" s="16">
        <v>82.94</v>
      </c>
      <c r="F72" s="16">
        <v>14.44</v>
      </c>
      <c r="G72" s="1">
        <v>127.011</v>
      </c>
    </row>
    <row r="73" spans="1:7" x14ac:dyDescent="0.2">
      <c r="A73" s="102">
        <v>1730</v>
      </c>
      <c r="B73" s="1">
        <v>242.99</v>
      </c>
      <c r="C73" s="16">
        <f t="shared" si="1"/>
        <v>0.81003038905727209</v>
      </c>
      <c r="D73" s="16">
        <v>27.54</v>
      </c>
      <c r="E73" s="16">
        <v>83.32</v>
      </c>
      <c r="F73" s="16">
        <v>14.22</v>
      </c>
      <c r="G73" s="1">
        <v>94.097499999999997</v>
      </c>
    </row>
    <row r="74" spans="1:7" x14ac:dyDescent="0.2">
      <c r="A74" s="102">
        <v>1745</v>
      </c>
      <c r="B74" s="1">
        <v>284.7</v>
      </c>
      <c r="C74" s="16">
        <f t="shared" si="1"/>
        <v>0.94907466053996203</v>
      </c>
      <c r="D74" s="16">
        <v>27.44</v>
      </c>
      <c r="E74" s="16">
        <v>83.69</v>
      </c>
      <c r="F74" s="16">
        <v>14.05</v>
      </c>
      <c r="G74" s="1">
        <v>64.106099999999998</v>
      </c>
    </row>
    <row r="75" spans="1:7" x14ac:dyDescent="0.2">
      <c r="A75" s="102">
        <v>1800</v>
      </c>
      <c r="B75" s="1">
        <v>316.95999999999998</v>
      </c>
      <c r="C75" s="16">
        <f t="shared" si="1"/>
        <v>1.0566164538277005</v>
      </c>
      <c r="D75" s="16">
        <v>27.35</v>
      </c>
      <c r="E75" s="16">
        <v>84.11</v>
      </c>
      <c r="F75" s="16">
        <v>13.93</v>
      </c>
      <c r="G75" s="1">
        <v>37.863</v>
      </c>
    </row>
    <row r="76" spans="1:7" x14ac:dyDescent="0.2">
      <c r="A76" s="102">
        <v>1815</v>
      </c>
      <c r="B76" s="1">
        <v>297.39</v>
      </c>
      <c r="C76" s="16">
        <f t="shared" si="1"/>
        <v>0.99137798840175373</v>
      </c>
      <c r="D76" s="16">
        <v>27.25</v>
      </c>
      <c r="E76" s="16">
        <v>84.5</v>
      </c>
      <c r="F76" s="16">
        <v>13.84</v>
      </c>
      <c r="G76" s="1">
        <v>18.385300000000001</v>
      </c>
    </row>
    <row r="77" spans="1:7" x14ac:dyDescent="0.2">
      <c r="A77" s="102">
        <v>1830</v>
      </c>
      <c r="B77" s="1">
        <v>296.38</v>
      </c>
      <c r="C77" s="16">
        <f t="shared" si="1"/>
        <v>0.9880110568698065</v>
      </c>
      <c r="D77" s="16">
        <v>27.16</v>
      </c>
      <c r="E77" s="16">
        <v>84.83</v>
      </c>
      <c r="F77" s="16">
        <v>13.7</v>
      </c>
      <c r="G77" s="1">
        <v>6.3243</v>
      </c>
    </row>
    <row r="78" spans="1:7" x14ac:dyDescent="0.2">
      <c r="A78" s="102">
        <v>1845</v>
      </c>
      <c r="B78" s="1">
        <v>279.39999999999998</v>
      </c>
      <c r="C78" s="16">
        <f t="shared" si="1"/>
        <v>0.93140660398617969</v>
      </c>
      <c r="D78" s="16">
        <v>27.09</v>
      </c>
      <c r="E78" s="16">
        <v>85.1</v>
      </c>
      <c r="F78" s="16">
        <v>13.59</v>
      </c>
      <c r="G78" s="1">
        <v>1.2392000000000001</v>
      </c>
    </row>
    <row r="79" spans="1:7" x14ac:dyDescent="0.2">
      <c r="A79" s="102">
        <v>1900</v>
      </c>
      <c r="B79" s="1">
        <v>276.89</v>
      </c>
      <c r="C79" s="16">
        <f t="shared" si="1"/>
        <v>0.92303927908995465</v>
      </c>
      <c r="D79" s="16">
        <v>27.04</v>
      </c>
      <c r="E79" s="16">
        <v>85.29</v>
      </c>
      <c r="F79" s="16">
        <v>13.52</v>
      </c>
      <c r="G79" s="1">
        <v>1.9599999999999999E-2</v>
      </c>
    </row>
    <row r="80" spans="1:7" x14ac:dyDescent="0.2">
      <c r="A80" s="102">
        <v>1915</v>
      </c>
      <c r="B80" s="1">
        <v>272.56</v>
      </c>
      <c r="C80" s="16">
        <f t="shared" si="1"/>
        <v>0.90860481024507223</v>
      </c>
      <c r="D80" s="16">
        <v>27.01</v>
      </c>
      <c r="E80" s="16">
        <v>85.43</v>
      </c>
      <c r="F80" s="16">
        <v>13.44</v>
      </c>
      <c r="G80" s="1">
        <v>4.4999999999999997E-3</v>
      </c>
    </row>
    <row r="81" spans="1:7" x14ac:dyDescent="0.2">
      <c r="A81" s="102">
        <v>1930</v>
      </c>
      <c r="B81" s="1">
        <v>234.96</v>
      </c>
      <c r="C81" s="16">
        <f t="shared" si="1"/>
        <v>0.78326161658050408</v>
      </c>
      <c r="D81" s="16">
        <v>26.97</v>
      </c>
      <c r="E81" s="16">
        <v>85.62</v>
      </c>
      <c r="F81" s="16">
        <v>13.42</v>
      </c>
      <c r="G81" s="1">
        <v>5.3E-3</v>
      </c>
    </row>
    <row r="82" spans="1:7" x14ac:dyDescent="0.2">
      <c r="A82" s="102">
        <v>1945</v>
      </c>
      <c r="B82" s="1">
        <v>281.02</v>
      </c>
      <c r="C82" s="16">
        <f t="shared" si="1"/>
        <v>0.93680702881959987</v>
      </c>
      <c r="D82" s="16">
        <v>26.94</v>
      </c>
      <c r="E82" s="16">
        <v>85.8</v>
      </c>
      <c r="F82" s="16">
        <v>13.36</v>
      </c>
      <c r="G82" s="1">
        <v>5.4999999999999997E-3</v>
      </c>
    </row>
    <row r="83" spans="1:7" x14ac:dyDescent="0.2">
      <c r="A83" s="102">
        <v>2000</v>
      </c>
      <c r="B83" s="1">
        <v>255.02</v>
      </c>
      <c r="C83" s="16">
        <f t="shared" si="1"/>
        <v>0.85013354383878159</v>
      </c>
      <c r="D83" s="16">
        <v>26.92</v>
      </c>
      <c r="E83" s="16">
        <v>85.92</v>
      </c>
      <c r="F83" s="16">
        <v>13.33</v>
      </c>
      <c r="G83" s="1">
        <v>4.3E-3</v>
      </c>
    </row>
    <row r="84" spans="1:7" x14ac:dyDescent="0.2">
      <c r="A84" s="102">
        <v>2015</v>
      </c>
      <c r="B84" s="1">
        <v>261.72000000000003</v>
      </c>
      <c r="C84" s="16">
        <f t="shared" si="1"/>
        <v>0.87246863419922338</v>
      </c>
      <c r="D84" s="16">
        <v>26.89</v>
      </c>
      <c r="E84" s="16">
        <v>86.04</v>
      </c>
      <c r="F84" s="16">
        <v>13.32</v>
      </c>
      <c r="G84" s="1">
        <v>3.3E-3</v>
      </c>
    </row>
    <row r="85" spans="1:7" x14ac:dyDescent="0.2">
      <c r="A85" s="102">
        <v>2030</v>
      </c>
      <c r="B85" s="1">
        <v>270.05</v>
      </c>
      <c r="C85" s="16">
        <f t="shared" si="1"/>
        <v>0.90023748534884718</v>
      </c>
      <c r="D85" s="16">
        <v>26.87</v>
      </c>
      <c r="E85" s="16">
        <v>86.16</v>
      </c>
      <c r="F85" s="16">
        <v>13.27</v>
      </c>
      <c r="G85" s="1">
        <v>3.3E-3</v>
      </c>
    </row>
    <row r="86" spans="1:7" x14ac:dyDescent="0.2">
      <c r="A86" s="102">
        <v>2045</v>
      </c>
      <c r="B86" s="1">
        <v>213.14</v>
      </c>
      <c r="C86" s="16">
        <f t="shared" si="1"/>
        <v>0.71052256110814016</v>
      </c>
      <c r="D86" s="16">
        <v>26.85</v>
      </c>
      <c r="E86" s="16">
        <v>86.3</v>
      </c>
      <c r="F86" s="16">
        <v>13.23</v>
      </c>
      <c r="G86" s="1">
        <v>2.3999999999999998E-3</v>
      </c>
    </row>
    <row r="87" spans="1:7" x14ac:dyDescent="0.2">
      <c r="A87" s="102">
        <v>2100</v>
      </c>
      <c r="B87" s="1">
        <v>219.95</v>
      </c>
      <c r="C87" s="16">
        <f t="shared" si="1"/>
        <v>0.73322434698196215</v>
      </c>
      <c r="D87" s="16">
        <v>26.82</v>
      </c>
      <c r="E87" s="16">
        <v>86.43</v>
      </c>
      <c r="F87" s="16">
        <v>13.18</v>
      </c>
      <c r="G87" s="1">
        <v>2.3E-3</v>
      </c>
    </row>
    <row r="88" spans="1:7" x14ac:dyDescent="0.2">
      <c r="A88" s="102">
        <v>2115</v>
      </c>
      <c r="B88" s="1">
        <v>236.06</v>
      </c>
      <c r="C88" s="16">
        <f t="shared" si="1"/>
        <v>0.78692857171430775</v>
      </c>
      <c r="D88" s="16">
        <v>26.8</v>
      </c>
      <c r="E88" s="16">
        <v>86.56</v>
      </c>
      <c r="F88" s="16">
        <v>13.15</v>
      </c>
      <c r="G88" s="1">
        <v>2.5000000000000001E-3</v>
      </c>
    </row>
    <row r="89" spans="1:7" x14ac:dyDescent="0.2">
      <c r="A89" s="102">
        <v>2130</v>
      </c>
      <c r="B89" s="1">
        <v>224.57</v>
      </c>
      <c r="C89" s="16">
        <f t="shared" si="1"/>
        <v>0.74862555854393842</v>
      </c>
      <c r="D89" s="16">
        <v>26.77</v>
      </c>
      <c r="E89" s="16">
        <v>86.68</v>
      </c>
      <c r="F89" s="16">
        <v>13.1</v>
      </c>
      <c r="G89" s="1">
        <v>2E-3</v>
      </c>
    </row>
    <row r="90" spans="1:7" x14ac:dyDescent="0.2">
      <c r="A90" s="102">
        <v>2145</v>
      </c>
      <c r="B90" s="1">
        <v>267.26</v>
      </c>
      <c r="C90" s="16">
        <f t="shared" si="1"/>
        <v>0.89093675369128988</v>
      </c>
      <c r="D90" s="16">
        <v>26.75</v>
      </c>
      <c r="E90" s="16">
        <v>86.78</v>
      </c>
      <c r="F90" s="16">
        <v>13.02</v>
      </c>
      <c r="G90" s="1">
        <v>2.2000000000000001E-3</v>
      </c>
    </row>
    <row r="91" spans="1:7" x14ac:dyDescent="0.2">
      <c r="A91" s="102">
        <v>2200</v>
      </c>
      <c r="B91" s="1">
        <v>237.86</v>
      </c>
      <c r="C91" s="16">
        <f t="shared" si="1"/>
        <v>0.79292904375144135</v>
      </c>
      <c r="D91" s="16">
        <v>26.72</v>
      </c>
      <c r="E91" s="16">
        <v>86.94</v>
      </c>
      <c r="F91" s="16">
        <v>13</v>
      </c>
      <c r="G91" s="1">
        <v>2E-3</v>
      </c>
    </row>
    <row r="92" spans="1:7" x14ac:dyDescent="0.2">
      <c r="A92" s="102">
        <v>2215</v>
      </c>
      <c r="B92" s="1">
        <v>204.78</v>
      </c>
      <c r="C92" s="16">
        <f t="shared" si="1"/>
        <v>0.68265370209123089</v>
      </c>
      <c r="D92" s="16">
        <v>26.68</v>
      </c>
      <c r="E92" s="16">
        <v>87.05</v>
      </c>
      <c r="F92" s="16">
        <v>12.89</v>
      </c>
      <c r="G92" s="1">
        <v>3.0000000000000001E-3</v>
      </c>
    </row>
    <row r="93" spans="1:7" x14ac:dyDescent="0.2">
      <c r="A93" s="102">
        <v>2230</v>
      </c>
      <c r="B93" s="1">
        <v>190.05</v>
      </c>
      <c r="C93" s="16">
        <f t="shared" si="1"/>
        <v>0.63354983925402109</v>
      </c>
      <c r="D93" s="16">
        <v>26.65</v>
      </c>
      <c r="E93" s="16">
        <v>87.16</v>
      </c>
      <c r="F93" s="16">
        <v>12.8</v>
      </c>
      <c r="G93" s="1">
        <v>2.8E-3</v>
      </c>
    </row>
    <row r="94" spans="1:7" x14ac:dyDescent="0.2">
      <c r="A94" s="102">
        <v>2245</v>
      </c>
      <c r="B94" s="1">
        <v>182.74</v>
      </c>
      <c r="C94" s="16">
        <f t="shared" si="1"/>
        <v>0.60918125559210634</v>
      </c>
      <c r="D94" s="16">
        <v>26.63</v>
      </c>
      <c r="E94" s="16">
        <v>87.26</v>
      </c>
      <c r="F94" s="16">
        <v>12.81</v>
      </c>
      <c r="G94" s="1">
        <v>2.7000000000000001E-3</v>
      </c>
    </row>
    <row r="95" spans="1:7" x14ac:dyDescent="0.2">
      <c r="A95" s="102">
        <v>2300</v>
      </c>
      <c r="B95" s="1">
        <v>276.45999999999998</v>
      </c>
      <c r="C95" s="16">
        <f t="shared" si="1"/>
        <v>0.92160583299219478</v>
      </c>
      <c r="D95" s="16">
        <v>26.6</v>
      </c>
      <c r="E95" s="16">
        <v>87.38</v>
      </c>
      <c r="F95" s="16">
        <v>12.78</v>
      </c>
      <c r="G95" s="1">
        <v>2.5999999999999999E-3</v>
      </c>
    </row>
    <row r="96" spans="1:7" x14ac:dyDescent="0.2">
      <c r="A96" s="102">
        <v>2315</v>
      </c>
      <c r="B96" s="1">
        <v>301.36</v>
      </c>
      <c r="C96" s="16">
        <f t="shared" si="1"/>
        <v>1.0046123628392096</v>
      </c>
      <c r="D96" s="16">
        <v>26.56</v>
      </c>
      <c r="E96" s="16">
        <v>87.47</v>
      </c>
      <c r="F96" s="16">
        <v>12.79</v>
      </c>
      <c r="G96" s="1">
        <v>3.5999999999999999E-3</v>
      </c>
    </row>
    <row r="97" spans="1:7" x14ac:dyDescent="0.2">
      <c r="A97" s="102">
        <v>2330</v>
      </c>
      <c r="B97" s="1">
        <v>227.13</v>
      </c>
      <c r="C97" s="16">
        <f t="shared" si="1"/>
        <v>0.75715956321897293</v>
      </c>
      <c r="D97" s="16">
        <v>26.53</v>
      </c>
      <c r="E97" s="16">
        <v>87.57</v>
      </c>
      <c r="F97" s="16">
        <v>12.76</v>
      </c>
      <c r="G97" s="1">
        <v>3.3999999999999998E-3</v>
      </c>
    </row>
    <row r="98" spans="1:7" x14ac:dyDescent="0.2">
      <c r="A98" s="102">
        <v>2345</v>
      </c>
      <c r="B98" s="1">
        <v>281.22000000000003</v>
      </c>
      <c r="C98" s="16">
        <f t="shared" si="1"/>
        <v>0.93747374793483729</v>
      </c>
      <c r="D98" s="16">
        <v>26.49</v>
      </c>
      <c r="E98" s="16">
        <v>87.67</v>
      </c>
      <c r="F98" s="16">
        <v>12.7</v>
      </c>
      <c r="G98" s="1">
        <v>3.8E-3</v>
      </c>
    </row>
    <row r="101" spans="1:7" x14ac:dyDescent="0.2">
      <c r="B101" s="1">
        <f>SUM(B3:B100)</f>
        <v>29997.640000000014</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45" sqref="A45"/>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106</v>
      </c>
    </row>
    <row r="2" spans="1:10" ht="76.5" x14ac:dyDescent="0.2">
      <c r="A2" s="50" t="s">
        <v>107</v>
      </c>
      <c r="D2" s="51"/>
      <c r="E2" s="51"/>
    </row>
    <row r="3" spans="1:10" ht="38.25" x14ac:dyDescent="0.2">
      <c r="A3" s="50" t="s">
        <v>108</v>
      </c>
      <c r="D3" s="52" t="s">
        <v>109</v>
      </c>
      <c r="I3" s="52" t="s">
        <v>110</v>
      </c>
      <c r="J3" s="53"/>
    </row>
    <row r="5" spans="1:10" ht="45" x14ac:dyDescent="0.25">
      <c r="A5" s="54" t="s">
        <v>111</v>
      </c>
    </row>
    <row r="7" spans="1:10" x14ac:dyDescent="0.2">
      <c r="A7" s="55" t="s">
        <v>112</v>
      </c>
    </row>
    <row r="8" spans="1:10" ht="38.25" x14ac:dyDescent="0.2">
      <c r="A8" s="50" t="s">
        <v>113</v>
      </c>
    </row>
    <row r="9" spans="1:10" x14ac:dyDescent="0.2">
      <c r="A9" s="50"/>
    </row>
    <row r="10" spans="1:10" ht="25.5" x14ac:dyDescent="0.2">
      <c r="A10" s="50" t="s">
        <v>114</v>
      </c>
      <c r="I10" s="56" t="s">
        <v>115</v>
      </c>
    </row>
    <row r="11" spans="1:10" x14ac:dyDescent="0.2">
      <c r="A11" s="50"/>
    </row>
    <row r="12" spans="1:10" ht="89.25" x14ac:dyDescent="0.2">
      <c r="A12" s="50" t="s">
        <v>116</v>
      </c>
      <c r="C12" s="56" t="s">
        <v>117</v>
      </c>
      <c r="I12" s="57" t="s">
        <v>118</v>
      </c>
    </row>
    <row r="13" spans="1:10" x14ac:dyDescent="0.2">
      <c r="A13" s="50"/>
    </row>
    <row r="14" spans="1:10" ht="25.5" x14ac:dyDescent="0.2">
      <c r="A14" s="50" t="s">
        <v>119</v>
      </c>
    </row>
    <row r="15" spans="1:10" x14ac:dyDescent="0.2">
      <c r="A15" s="48"/>
    </row>
    <row r="16" spans="1:10" ht="25.5" x14ac:dyDescent="0.2">
      <c r="A16" s="45" t="s">
        <v>120</v>
      </c>
    </row>
    <row r="17" spans="1:4" ht="25.5" x14ac:dyDescent="0.2">
      <c r="A17" s="45" t="s">
        <v>121</v>
      </c>
    </row>
    <row r="18" spans="1:4" ht="25.5" x14ac:dyDescent="0.2">
      <c r="A18" s="45" t="s">
        <v>122</v>
      </c>
      <c r="C18" s="56" t="s">
        <v>123</v>
      </c>
    </row>
    <row r="19" spans="1:4" ht="25.5" x14ac:dyDescent="0.2">
      <c r="A19" s="45" t="s">
        <v>124</v>
      </c>
    </row>
    <row r="20" spans="1:4" ht="25.5" x14ac:dyDescent="0.2">
      <c r="A20" s="45" t="s">
        <v>125</v>
      </c>
    </row>
    <row r="21" spans="1:4" x14ac:dyDescent="0.2">
      <c r="A21" s="46"/>
    </row>
    <row r="22" spans="1:4" x14ac:dyDescent="0.2">
      <c r="A22" s="58" t="s">
        <v>126</v>
      </c>
    </row>
    <row r="23" spans="1:4" ht="38.25" x14ac:dyDescent="0.2">
      <c r="A23" s="59" t="s">
        <v>127</v>
      </c>
      <c r="D23" s="60" t="s">
        <v>123</v>
      </c>
    </row>
    <row r="24" spans="1:4" x14ac:dyDescent="0.2">
      <c r="A24" s="50"/>
    </row>
    <row r="25" spans="1:4" x14ac:dyDescent="0.2">
      <c r="A25" s="59" t="s">
        <v>128</v>
      </c>
    </row>
    <row r="26" spans="1:4" ht="25.5" x14ac:dyDescent="0.2">
      <c r="A26" s="45" t="s">
        <v>129</v>
      </c>
    </row>
    <row r="27" spans="1:4" ht="25.5" x14ac:dyDescent="0.2">
      <c r="A27" s="45" t="s">
        <v>130</v>
      </c>
    </row>
    <row r="28" spans="1:4" x14ac:dyDescent="0.2">
      <c r="A28" s="45" t="s">
        <v>131</v>
      </c>
    </row>
    <row r="29" spans="1:4" x14ac:dyDescent="0.2">
      <c r="A29" s="50"/>
    </row>
    <row r="30" spans="1:4" ht="25.5" x14ac:dyDescent="0.2">
      <c r="A30" s="59" t="s">
        <v>132</v>
      </c>
    </row>
    <row r="31" spans="1:4" x14ac:dyDescent="0.2">
      <c r="A31" s="50"/>
    </row>
    <row r="32" spans="1:4" x14ac:dyDescent="0.2">
      <c r="A32" s="61" t="s">
        <v>133</v>
      </c>
    </row>
    <row r="33" spans="1:4" ht="51" x14ac:dyDescent="0.2">
      <c r="A33" s="59" t="s">
        <v>134</v>
      </c>
    </row>
    <row r="34" spans="1:4" x14ac:dyDescent="0.2">
      <c r="A34" s="50"/>
    </row>
    <row r="35" spans="1:4" x14ac:dyDescent="0.2">
      <c r="A35" s="59" t="s">
        <v>135</v>
      </c>
    </row>
    <row r="36" spans="1:4" x14ac:dyDescent="0.2">
      <c r="A36" s="50"/>
      <c r="D36" s="60"/>
    </row>
    <row r="37" spans="1:4" x14ac:dyDescent="0.2">
      <c r="A37" s="62" t="s">
        <v>136</v>
      </c>
    </row>
    <row r="38" spans="1:4" ht="167.25" customHeight="1" x14ac:dyDescent="0.2">
      <c r="A38" s="59" t="s">
        <v>140</v>
      </c>
    </row>
    <row r="39" spans="1:4" x14ac:dyDescent="0.2">
      <c r="A39" s="50"/>
    </row>
    <row r="40" spans="1:4" ht="25.5" x14ac:dyDescent="0.2">
      <c r="A40" s="59" t="s">
        <v>137</v>
      </c>
    </row>
    <row r="41" spans="1:4" x14ac:dyDescent="0.2">
      <c r="A41" s="50"/>
    </row>
    <row r="42" spans="1:4" x14ac:dyDescent="0.2">
      <c r="A42" s="62" t="s">
        <v>138</v>
      </c>
    </row>
    <row r="43" spans="1:4" ht="25.5" x14ac:dyDescent="0.2">
      <c r="A43" s="59" t="s">
        <v>139</v>
      </c>
    </row>
    <row r="44" spans="1:4" x14ac:dyDescent="0.2">
      <c r="A44" s="46"/>
    </row>
    <row r="45" spans="1:4" ht="27" customHeight="1" x14ac:dyDescent="0.2">
      <c r="A45" s="50" t="s">
        <v>197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224"/>
  <sheetViews>
    <sheetView topLeftCell="A129" zoomScale="75" zoomScaleNormal="75" workbookViewId="0">
      <selection activeCell="K184" sqref="K184"/>
    </sheetView>
  </sheetViews>
  <sheetFormatPr defaultRowHeight="12.75" x14ac:dyDescent="0.2"/>
  <cols>
    <col min="2" max="13" width="9.140625" style="14"/>
    <col min="14" max="14" width="8.85546875" style="17"/>
    <col min="15" max="15" width="9.5703125" customWidth="1"/>
    <col min="16" max="16" width="9.7109375" customWidth="1"/>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E3" s="16">
        <v>27.94</v>
      </c>
      <c r="F3" s="16">
        <v>28.07</v>
      </c>
      <c r="G3" s="16">
        <v>28</v>
      </c>
      <c r="H3" s="16">
        <v>27.71</v>
      </c>
      <c r="I3" s="16">
        <v>27.56</v>
      </c>
      <c r="J3" s="16">
        <v>27.35</v>
      </c>
      <c r="K3" s="16">
        <v>26.95</v>
      </c>
      <c r="L3" s="16">
        <v>26.93</v>
      </c>
      <c r="M3" s="16">
        <v>27.94</v>
      </c>
      <c r="N3" s="18"/>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ref="N6:N20" si="0">AVERAGE(B6:M6)</f>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v>27.902999999999999</v>
      </c>
      <c r="G21" s="16">
        <v>27.024999999999999</v>
      </c>
      <c r="H21" s="16">
        <v>26.928999999999998</v>
      </c>
      <c r="I21" s="16">
        <v>26.637</v>
      </c>
      <c r="J21" s="16">
        <v>26.521000000000001</v>
      </c>
      <c r="K21" s="16">
        <v>26.923999999999999</v>
      </c>
      <c r="L21" s="16">
        <v>26.504999999999999</v>
      </c>
      <c r="M21" s="16">
        <v>27.155999999999999</v>
      </c>
      <c r="N21" s="18">
        <f>AVERAGE(B21:M21)</f>
        <v>27.088166666666666</v>
      </c>
    </row>
    <row r="22" spans="1:14" ht="15" x14ac:dyDescent="0.25">
      <c r="A22" s="9">
        <v>2021</v>
      </c>
      <c r="B22" s="16">
        <v>27.28</v>
      </c>
      <c r="C22" s="16">
        <v>27.292999999999999</v>
      </c>
      <c r="D22" s="16">
        <v>27.245999999999999</v>
      </c>
      <c r="E22" s="16">
        <v>27.396999999999998</v>
      </c>
      <c r="F22" s="16">
        <v>27.41</v>
      </c>
      <c r="G22" s="16">
        <v>27.001000000000001</v>
      </c>
      <c r="H22" s="16"/>
      <c r="I22" s="16"/>
      <c r="J22" s="16">
        <v>26.539000000000001</v>
      </c>
      <c r="K22" s="16">
        <v>26.72</v>
      </c>
      <c r="L22" s="16"/>
      <c r="M22" s="16"/>
      <c r="N22" s="18"/>
    </row>
    <row r="23" spans="1:14" ht="15" x14ac:dyDescent="0.25">
      <c r="A23" s="9">
        <v>2022</v>
      </c>
      <c r="B23" s="16"/>
      <c r="C23" s="16"/>
      <c r="D23" s="16"/>
      <c r="E23" s="16"/>
      <c r="F23" s="16"/>
      <c r="G23" s="16"/>
      <c r="H23" s="16"/>
      <c r="I23" s="16"/>
      <c r="J23" s="16"/>
      <c r="K23" s="16"/>
      <c r="L23" s="16"/>
      <c r="M23" s="16"/>
      <c r="N23" s="18"/>
    </row>
    <row r="24" spans="1:14" ht="15" x14ac:dyDescent="0.25">
      <c r="A24" s="9">
        <v>2023</v>
      </c>
      <c r="B24" s="16"/>
      <c r="C24" s="16"/>
      <c r="D24" s="16"/>
      <c r="E24" s="16"/>
      <c r="F24" s="16"/>
      <c r="G24" s="16"/>
      <c r="H24" s="16"/>
      <c r="I24" s="16"/>
      <c r="J24" s="16"/>
      <c r="K24" s="16"/>
      <c r="L24" s="16"/>
      <c r="M24" s="16"/>
      <c r="N24" s="18"/>
    </row>
    <row r="25" spans="1:14" ht="15" x14ac:dyDescent="0.25">
      <c r="A25" s="9">
        <v>2024</v>
      </c>
      <c r="B25" s="16"/>
      <c r="C25" s="16"/>
      <c r="D25" s="16"/>
      <c r="E25" s="16"/>
      <c r="F25" s="16"/>
      <c r="G25" s="16"/>
      <c r="H25" s="16"/>
      <c r="I25" s="16"/>
      <c r="J25" s="16"/>
      <c r="K25" s="16"/>
      <c r="L25" s="16"/>
      <c r="M25" s="16"/>
      <c r="N25" s="18"/>
    </row>
    <row r="26" spans="1:14" ht="15" x14ac:dyDescent="0.25">
      <c r="A26" s="9">
        <v>2025</v>
      </c>
      <c r="B26" s="16"/>
      <c r="C26" s="16"/>
      <c r="D26" s="16"/>
      <c r="E26" s="16"/>
      <c r="F26" s="16"/>
      <c r="G26" s="16"/>
      <c r="H26" s="16"/>
      <c r="I26" s="16"/>
      <c r="J26" s="16"/>
      <c r="K26" s="16"/>
      <c r="L26" s="16"/>
      <c r="M26" s="16"/>
      <c r="N26" s="18"/>
    </row>
    <row r="27" spans="1:14" ht="15" x14ac:dyDescent="0.25">
      <c r="A27" s="9">
        <v>2026</v>
      </c>
      <c r="B27" s="16"/>
      <c r="C27" s="16"/>
      <c r="D27" s="16"/>
      <c r="E27" s="16"/>
      <c r="F27" s="16"/>
      <c r="G27" s="16"/>
      <c r="H27" s="16"/>
      <c r="I27" s="16"/>
      <c r="J27" s="16"/>
      <c r="K27" s="16"/>
      <c r="L27" s="16"/>
      <c r="M27" s="16"/>
      <c r="N27" s="18"/>
    </row>
    <row r="28" spans="1:14" ht="15" x14ac:dyDescent="0.25">
      <c r="A28" s="9">
        <v>2027</v>
      </c>
      <c r="B28" s="16"/>
      <c r="C28" s="16"/>
      <c r="D28" s="16"/>
      <c r="E28" s="16"/>
      <c r="F28" s="16"/>
      <c r="G28" s="16"/>
      <c r="H28" s="16"/>
      <c r="I28" s="16"/>
      <c r="J28" s="16"/>
      <c r="K28" s="16"/>
      <c r="L28" s="16"/>
      <c r="M28" s="16"/>
      <c r="N28" s="18"/>
    </row>
    <row r="29" spans="1:14" x14ac:dyDescent="0.2">
      <c r="A29" s="9">
        <v>2028</v>
      </c>
    </row>
    <row r="30" spans="1:14" ht="15" x14ac:dyDescent="0.25">
      <c r="A30" s="9"/>
      <c r="N30" s="19"/>
    </row>
    <row r="31" spans="1:14" x14ac:dyDescent="0.2">
      <c r="A31" s="101" t="s">
        <v>18</v>
      </c>
      <c r="B31" s="90">
        <f t="shared" ref="B31:N31" si="1">AVERAGE(B3:B28)</f>
        <v>27.231722222222217</v>
      </c>
      <c r="C31" s="90">
        <f t="shared" si="1"/>
        <v>27.262294117647063</v>
      </c>
      <c r="D31" s="90">
        <f t="shared" si="1"/>
        <v>27.413888888888884</v>
      </c>
      <c r="E31" s="90">
        <f t="shared" si="1"/>
        <v>27.805722222222226</v>
      </c>
      <c r="F31" s="90">
        <f t="shared" si="1"/>
        <v>27.539105263157897</v>
      </c>
      <c r="G31" s="90">
        <f t="shared" si="1"/>
        <v>27.456052631578952</v>
      </c>
      <c r="H31" s="90">
        <f t="shared" si="1"/>
        <v>27.351722222222218</v>
      </c>
      <c r="I31" s="90">
        <f t="shared" si="1"/>
        <v>27.13283333333333</v>
      </c>
      <c r="J31" s="90">
        <f t="shared" si="1"/>
        <v>27.017500000000002</v>
      </c>
      <c r="K31" s="90">
        <f t="shared" si="1"/>
        <v>26.778500000000001</v>
      </c>
      <c r="L31" s="90">
        <f t="shared" si="1"/>
        <v>26.451777777777782</v>
      </c>
      <c r="M31" s="90">
        <f t="shared" si="1"/>
        <v>27.17827777777778</v>
      </c>
      <c r="N31" s="20">
        <f t="shared" si="1"/>
        <v>27.188255681818184</v>
      </c>
    </row>
    <row r="32" spans="1:14" x14ac:dyDescent="0.2">
      <c r="A32" s="101" t="s">
        <v>19</v>
      </c>
      <c r="B32" s="90">
        <f t="shared" ref="B32:N32" si="2">STDEV(B3:B28)</f>
        <v>0.73623875647506332</v>
      </c>
      <c r="C32" s="90">
        <f t="shared" si="2"/>
        <v>0.43301771971622072</v>
      </c>
      <c r="D32" s="90">
        <f t="shared" si="2"/>
        <v>0.42559327295779503</v>
      </c>
      <c r="E32" s="90">
        <f t="shared" si="2"/>
        <v>0.44014273160306394</v>
      </c>
      <c r="F32" s="90">
        <f t="shared" si="2"/>
        <v>0.66679806161292954</v>
      </c>
      <c r="G32" s="90">
        <f t="shared" si="2"/>
        <v>0.5603635202739391</v>
      </c>
      <c r="H32" s="90">
        <f t="shared" si="2"/>
        <v>0.61467407007153074</v>
      </c>
      <c r="I32" s="90">
        <f t="shared" si="2"/>
        <v>0.49499854426405054</v>
      </c>
      <c r="J32" s="90">
        <f t="shared" si="2"/>
        <v>0.48842330363058178</v>
      </c>
      <c r="K32" s="90">
        <f t="shared" si="2"/>
        <v>0.4409679526837722</v>
      </c>
      <c r="L32" s="90">
        <f t="shared" si="2"/>
        <v>0.72476337360025167</v>
      </c>
      <c r="M32" s="90">
        <f t="shared" si="2"/>
        <v>0.81659506889029609</v>
      </c>
      <c r="N32" s="21">
        <f t="shared" si="2"/>
        <v>0.43529758050940021</v>
      </c>
    </row>
    <row r="33" spans="1:15" x14ac:dyDescent="0.2">
      <c r="A33" s="101" t="s">
        <v>20</v>
      </c>
      <c r="B33" s="90">
        <f>B32/B31*100</f>
        <v>2.7036070303121038</v>
      </c>
      <c r="C33" s="90">
        <f t="shared" ref="C33:N33" si="3">C32/C31*100</f>
        <v>1.5883392565848871</v>
      </c>
      <c r="D33" s="90">
        <f t="shared" si="3"/>
        <v>1.552473181323399</v>
      </c>
      <c r="E33" s="90">
        <f t="shared" si="3"/>
        <v>1.5829214148277135</v>
      </c>
      <c r="F33" s="90">
        <f t="shared" si="3"/>
        <v>2.4212771447770272</v>
      </c>
      <c r="G33" s="90">
        <f t="shared" si="3"/>
        <v>2.0409471375700576</v>
      </c>
      <c r="H33" s="90">
        <f t="shared" si="3"/>
        <v>2.2472956732945017</v>
      </c>
      <c r="I33" s="90">
        <f t="shared" si="3"/>
        <v>1.8243525774948577</v>
      </c>
      <c r="J33" s="90">
        <f t="shared" si="3"/>
        <v>1.8078034741577931</v>
      </c>
      <c r="K33" s="90">
        <f t="shared" si="3"/>
        <v>1.6467238743162318</v>
      </c>
      <c r="L33" s="90">
        <f t="shared" si="3"/>
        <v>2.7399420170886493</v>
      </c>
      <c r="M33" s="90">
        <f t="shared" si="3"/>
        <v>3.0045872500353279</v>
      </c>
      <c r="N33" s="21">
        <f t="shared" si="3"/>
        <v>1.6010500475045195</v>
      </c>
    </row>
    <row r="34" spans="1:15" x14ac:dyDescent="0.2">
      <c r="A34" s="101" t="s">
        <v>21</v>
      </c>
      <c r="B34" s="90">
        <f t="shared" ref="B34:N34" si="4">MIN(B3:B28)</f>
        <v>25.23</v>
      </c>
      <c r="C34" s="90">
        <f t="shared" si="4"/>
        <v>26.54</v>
      </c>
      <c r="D34" s="90">
        <f t="shared" si="4"/>
        <v>26.65</v>
      </c>
      <c r="E34" s="90">
        <f t="shared" si="4"/>
        <v>27.08</v>
      </c>
      <c r="F34" s="90">
        <f t="shared" si="4"/>
        <v>26.15</v>
      </c>
      <c r="G34" s="90">
        <f t="shared" si="4"/>
        <v>26.16</v>
      </c>
      <c r="H34" s="90">
        <f t="shared" si="4"/>
        <v>26.45</v>
      </c>
      <c r="I34" s="90">
        <f t="shared" si="4"/>
        <v>26.23</v>
      </c>
      <c r="J34" s="90">
        <f t="shared" si="4"/>
        <v>26.42</v>
      </c>
      <c r="K34" s="90">
        <f t="shared" si="4"/>
        <v>25.99</v>
      </c>
      <c r="L34" s="90">
        <f t="shared" si="4"/>
        <v>24.4</v>
      </c>
      <c r="M34" s="90">
        <f t="shared" si="4"/>
        <v>25.46</v>
      </c>
      <c r="N34" s="21">
        <f t="shared" si="4"/>
        <v>26.56</v>
      </c>
    </row>
    <row r="35" spans="1:15" x14ac:dyDescent="0.2">
      <c r="A35" s="101" t="s">
        <v>22</v>
      </c>
      <c r="B35" s="90">
        <f t="shared" ref="B35:N35" si="5">MAX(B3:B28)</f>
        <v>28.55</v>
      </c>
      <c r="C35" s="90">
        <f t="shared" si="5"/>
        <v>28.19</v>
      </c>
      <c r="D35" s="90">
        <f t="shared" si="5"/>
        <v>28.32</v>
      </c>
      <c r="E35" s="90">
        <f t="shared" si="5"/>
        <v>28.72</v>
      </c>
      <c r="F35" s="90">
        <f t="shared" si="5"/>
        <v>28.59</v>
      </c>
      <c r="G35" s="90">
        <f t="shared" si="5"/>
        <v>28.73</v>
      </c>
      <c r="H35" s="90">
        <f t="shared" si="5"/>
        <v>28.94</v>
      </c>
      <c r="I35" s="90">
        <f t="shared" si="5"/>
        <v>28.31</v>
      </c>
      <c r="J35" s="90">
        <f t="shared" si="5"/>
        <v>28.13</v>
      </c>
      <c r="K35" s="90">
        <f t="shared" si="5"/>
        <v>27.99</v>
      </c>
      <c r="L35" s="90">
        <f t="shared" si="5"/>
        <v>27.79</v>
      </c>
      <c r="M35" s="90">
        <f t="shared" si="5"/>
        <v>28.99</v>
      </c>
      <c r="N35" s="21">
        <f t="shared" si="5"/>
        <v>28.24666666666667</v>
      </c>
    </row>
    <row r="36" spans="1:15" x14ac:dyDescent="0.2">
      <c r="A36" s="101" t="s">
        <v>23</v>
      </c>
      <c r="B36" s="90">
        <f t="shared" ref="B36:N36" si="6">QUARTILE(B3:B28,1)</f>
        <v>27.107500000000002</v>
      </c>
      <c r="C36" s="90">
        <f t="shared" si="6"/>
        <v>26.93</v>
      </c>
      <c r="D36" s="90">
        <f t="shared" si="6"/>
        <v>27.102499999999999</v>
      </c>
      <c r="E36" s="90">
        <f t="shared" si="6"/>
        <v>27.512499999999999</v>
      </c>
      <c r="F36" s="90">
        <f t="shared" si="6"/>
        <v>27.265000000000001</v>
      </c>
      <c r="G36" s="90">
        <f t="shared" si="6"/>
        <v>27.0825</v>
      </c>
      <c r="H36" s="90">
        <f t="shared" si="6"/>
        <v>27.023</v>
      </c>
      <c r="I36" s="90">
        <f t="shared" si="6"/>
        <v>26.855</v>
      </c>
      <c r="J36" s="90">
        <f t="shared" si="6"/>
        <v>26.685000000000002</v>
      </c>
      <c r="K36" s="90">
        <f t="shared" si="6"/>
        <v>26.502500000000001</v>
      </c>
      <c r="L36" s="90">
        <f t="shared" si="6"/>
        <v>26.137499999999999</v>
      </c>
      <c r="M36" s="90">
        <f t="shared" si="6"/>
        <v>26.712499999999999</v>
      </c>
      <c r="N36" s="21">
        <f t="shared" si="6"/>
        <v>26.999791666666667</v>
      </c>
    </row>
    <row r="37" spans="1:15" x14ac:dyDescent="0.2">
      <c r="A37" s="101" t="s">
        <v>24</v>
      </c>
      <c r="B37" s="90">
        <f t="shared" ref="B37:N37" si="7">QUARTILE(B3:B28,2)</f>
        <v>27.177500000000002</v>
      </c>
      <c r="C37" s="90">
        <f t="shared" si="7"/>
        <v>27.178999999999998</v>
      </c>
      <c r="D37" s="90">
        <f t="shared" si="7"/>
        <v>27.338999999999999</v>
      </c>
      <c r="E37" s="90">
        <f t="shared" si="7"/>
        <v>27.79</v>
      </c>
      <c r="F37" s="90">
        <f t="shared" si="7"/>
        <v>27.56</v>
      </c>
      <c r="G37" s="90">
        <f t="shared" si="7"/>
        <v>27.44</v>
      </c>
      <c r="H37" s="90">
        <f t="shared" si="7"/>
        <v>27.25</v>
      </c>
      <c r="I37" s="90">
        <f t="shared" si="7"/>
        <v>27.117000000000001</v>
      </c>
      <c r="J37" s="90">
        <f t="shared" si="7"/>
        <v>26.9375</v>
      </c>
      <c r="K37" s="90">
        <f t="shared" si="7"/>
        <v>26.704999999999998</v>
      </c>
      <c r="L37" s="90">
        <f t="shared" si="7"/>
        <v>26.432499999999997</v>
      </c>
      <c r="M37" s="90">
        <f t="shared" si="7"/>
        <v>27.183</v>
      </c>
      <c r="N37" s="21">
        <f t="shared" si="7"/>
        <v>27.105333333333334</v>
      </c>
    </row>
    <row r="38" spans="1:15" x14ac:dyDescent="0.2">
      <c r="A38" s="101" t="s">
        <v>25</v>
      </c>
      <c r="B38" s="90">
        <f t="shared" ref="B38:N38" si="8">QUARTILE(B3:B28,3)</f>
        <v>27.515000000000001</v>
      </c>
      <c r="C38" s="90">
        <f t="shared" si="8"/>
        <v>27.58</v>
      </c>
      <c r="D38" s="90">
        <f t="shared" si="8"/>
        <v>27.785</v>
      </c>
      <c r="E38" s="90">
        <f t="shared" si="8"/>
        <v>28.105</v>
      </c>
      <c r="F38" s="90">
        <f t="shared" si="8"/>
        <v>27.986499999999999</v>
      </c>
      <c r="G38" s="90">
        <f t="shared" si="8"/>
        <v>27.73</v>
      </c>
      <c r="H38" s="90">
        <f t="shared" si="8"/>
        <v>27.662500000000001</v>
      </c>
      <c r="I38" s="90">
        <f t="shared" si="8"/>
        <v>27.407499999999999</v>
      </c>
      <c r="J38" s="90">
        <f t="shared" si="8"/>
        <v>27.205000000000002</v>
      </c>
      <c r="K38" s="90">
        <f t="shared" si="8"/>
        <v>26.95</v>
      </c>
      <c r="L38" s="90">
        <f t="shared" si="8"/>
        <v>26.922499999999999</v>
      </c>
      <c r="M38" s="90">
        <f t="shared" si="8"/>
        <v>27.607499999999998</v>
      </c>
      <c r="N38" s="21">
        <f t="shared" si="8"/>
        <v>27.35723484848485</v>
      </c>
    </row>
    <row r="40" spans="1:15" x14ac:dyDescent="0.2">
      <c r="A40" s="41" t="s">
        <v>179</v>
      </c>
      <c r="B40" s="75"/>
      <c r="C40" s="75"/>
      <c r="D40" s="75"/>
      <c r="E40" s="75"/>
      <c r="F40" s="75"/>
      <c r="G40" s="75"/>
    </row>
    <row r="41" spans="1:15" x14ac:dyDescent="0.2">
      <c r="A41" s="41" t="s">
        <v>67</v>
      </c>
      <c r="B41" s="75"/>
      <c r="C41" s="75"/>
      <c r="D41" s="75"/>
      <c r="E41" s="75"/>
      <c r="F41" s="75"/>
      <c r="G41" s="75"/>
    </row>
    <row r="42" spans="1:15" x14ac:dyDescent="0.2">
      <c r="A42" s="40"/>
    </row>
    <row r="43" spans="1:15" ht="15.75" x14ac:dyDescent="0.25">
      <c r="A43" s="12" t="s">
        <v>63</v>
      </c>
    </row>
    <row r="44" spans="1:15" ht="15.75" x14ac:dyDescent="0.25">
      <c r="A44" s="4" t="s">
        <v>15</v>
      </c>
      <c r="B44" s="74" t="s">
        <v>2</v>
      </c>
      <c r="C44" s="74" t="s">
        <v>3</v>
      </c>
      <c r="D44" s="74" t="s">
        <v>4</v>
      </c>
      <c r="E44" s="74" t="s">
        <v>5</v>
      </c>
      <c r="F44" s="74" t="s">
        <v>6</v>
      </c>
      <c r="G44" s="74" t="s">
        <v>16</v>
      </c>
      <c r="H44" s="74" t="s">
        <v>17</v>
      </c>
      <c r="I44" s="74" t="s">
        <v>7</v>
      </c>
      <c r="J44" s="74" t="s">
        <v>8</v>
      </c>
      <c r="K44" s="74" t="s">
        <v>9</v>
      </c>
      <c r="L44" s="74" t="s">
        <v>10</v>
      </c>
      <c r="M44" s="74" t="s">
        <v>11</v>
      </c>
      <c r="N44" s="6" t="s">
        <v>1</v>
      </c>
      <c r="O44" s="6" t="s">
        <v>14</v>
      </c>
    </row>
    <row r="45" spans="1:15" ht="15" x14ac:dyDescent="0.25">
      <c r="A45" s="9">
        <v>2002</v>
      </c>
      <c r="B45" s="75"/>
      <c r="C45" s="75"/>
      <c r="D45" s="75"/>
      <c r="E45" s="22">
        <v>29.1</v>
      </c>
      <c r="F45" s="22">
        <v>33.4</v>
      </c>
      <c r="G45" s="22">
        <v>33.200000000000003</v>
      </c>
      <c r="H45" s="22">
        <v>32.299999999999997</v>
      </c>
      <c r="I45" s="22">
        <v>33.4</v>
      </c>
      <c r="J45" s="22">
        <v>32.5</v>
      </c>
      <c r="K45" s="22">
        <v>32</v>
      </c>
      <c r="L45" s="22">
        <v>31.4</v>
      </c>
      <c r="M45" s="22">
        <v>30.2</v>
      </c>
      <c r="N45" s="18"/>
      <c r="O45" s="18"/>
    </row>
    <row r="46" spans="1:15" ht="15" x14ac:dyDescent="0.25">
      <c r="A46" s="9">
        <v>2003</v>
      </c>
      <c r="B46" s="22">
        <v>29.8</v>
      </c>
      <c r="C46" s="22">
        <v>30.2</v>
      </c>
      <c r="D46" s="22">
        <v>33.9</v>
      </c>
      <c r="E46" s="22">
        <v>34.200000000000003</v>
      </c>
      <c r="F46" s="22">
        <v>33.1</v>
      </c>
      <c r="G46" s="22">
        <v>31.7</v>
      </c>
      <c r="H46" s="22">
        <v>32.200000000000003</v>
      </c>
      <c r="I46" s="22">
        <v>31.7</v>
      </c>
      <c r="J46" s="75"/>
      <c r="K46" s="75"/>
      <c r="L46" s="75"/>
      <c r="M46" s="75"/>
      <c r="N46" s="18"/>
      <c r="O46" s="18"/>
    </row>
    <row r="47" spans="1:15" ht="15" x14ac:dyDescent="0.25">
      <c r="A47" s="9">
        <v>2004</v>
      </c>
      <c r="B47" s="75"/>
      <c r="C47" s="75"/>
      <c r="D47" s="75"/>
      <c r="E47" s="75"/>
      <c r="F47" s="75"/>
      <c r="G47" s="75"/>
      <c r="H47" s="75"/>
      <c r="I47" s="75"/>
      <c r="J47" s="75"/>
      <c r="K47" s="75"/>
      <c r="L47" s="22">
        <v>30.2</v>
      </c>
      <c r="M47" s="22">
        <v>29.8</v>
      </c>
      <c r="N47" s="18"/>
      <c r="O47" s="18"/>
    </row>
    <row r="48" spans="1:15" ht="15" x14ac:dyDescent="0.25">
      <c r="A48" s="9">
        <v>2005</v>
      </c>
      <c r="B48" s="22">
        <v>29.2</v>
      </c>
      <c r="C48" s="22">
        <v>28.9</v>
      </c>
      <c r="D48" s="22">
        <v>30.5</v>
      </c>
      <c r="E48" s="22">
        <v>30.2</v>
      </c>
      <c r="F48" s="22">
        <v>32.5</v>
      </c>
      <c r="G48" s="22">
        <v>34.200000000000003</v>
      </c>
      <c r="H48" s="22">
        <v>32.9</v>
      </c>
      <c r="I48" s="22">
        <v>32.4</v>
      </c>
      <c r="J48" s="22">
        <v>31.7</v>
      </c>
      <c r="K48" s="22">
        <v>33.299999999999997</v>
      </c>
      <c r="L48" s="22">
        <v>32.6</v>
      </c>
      <c r="M48" s="22">
        <v>30</v>
      </c>
      <c r="N48" s="18">
        <f>AVERAGE(B48:M48)</f>
        <v>31.533333333333335</v>
      </c>
      <c r="O48" s="18">
        <f>MAX(B48:M48)</f>
        <v>34.200000000000003</v>
      </c>
    </row>
    <row r="49" spans="1:15" ht="15" x14ac:dyDescent="0.25">
      <c r="A49" s="9">
        <v>2006</v>
      </c>
      <c r="B49" s="22">
        <v>29</v>
      </c>
      <c r="C49" s="22">
        <v>29.4</v>
      </c>
      <c r="D49" s="22">
        <v>28.6</v>
      </c>
      <c r="E49" s="22">
        <v>29.7</v>
      </c>
      <c r="F49" s="22">
        <v>31.9</v>
      </c>
      <c r="G49" s="22">
        <v>31.8</v>
      </c>
      <c r="H49" s="22">
        <v>30.8</v>
      </c>
      <c r="I49" s="22">
        <v>30.7</v>
      </c>
      <c r="J49" s="22">
        <v>30.9</v>
      </c>
      <c r="K49" s="22">
        <v>31.9</v>
      </c>
      <c r="L49" s="22">
        <v>32.5</v>
      </c>
      <c r="M49" s="22">
        <v>29.8</v>
      </c>
      <c r="N49" s="18">
        <f t="shared" ref="N49:N62" si="9">AVERAGE(B49:M49)</f>
        <v>30.583333333333332</v>
      </c>
      <c r="O49" s="18">
        <f t="shared" ref="O49:O62" si="10">MAX(B49:M49)</f>
        <v>32.5</v>
      </c>
    </row>
    <row r="50" spans="1:15" ht="15" x14ac:dyDescent="0.25">
      <c r="A50" s="9">
        <v>2007</v>
      </c>
      <c r="B50" s="22">
        <v>28.7</v>
      </c>
      <c r="C50" s="22">
        <v>28.8</v>
      </c>
      <c r="D50" s="22">
        <v>28.3</v>
      </c>
      <c r="E50" s="22"/>
      <c r="F50" s="22">
        <v>32</v>
      </c>
      <c r="G50" s="22">
        <v>31.2</v>
      </c>
      <c r="H50" s="22">
        <v>30</v>
      </c>
      <c r="I50" s="22">
        <v>32</v>
      </c>
      <c r="J50" s="22">
        <v>32.5</v>
      </c>
      <c r="K50" s="22">
        <v>31.9</v>
      </c>
      <c r="L50" s="22">
        <v>31.4</v>
      </c>
      <c r="M50" s="22">
        <v>29.7</v>
      </c>
      <c r="N50" s="18">
        <f t="shared" si="9"/>
        <v>30.590909090909086</v>
      </c>
      <c r="O50" s="18">
        <f t="shared" si="10"/>
        <v>32.5</v>
      </c>
    </row>
    <row r="51" spans="1:15" ht="15" x14ac:dyDescent="0.25">
      <c r="A51" s="9">
        <v>2008</v>
      </c>
      <c r="B51" s="22">
        <v>28.9</v>
      </c>
      <c r="C51" s="22">
        <v>28.9</v>
      </c>
      <c r="D51" s="22">
        <v>30.4</v>
      </c>
      <c r="E51" s="22">
        <v>30</v>
      </c>
      <c r="F51" s="22">
        <v>32.4</v>
      </c>
      <c r="G51" s="22">
        <v>30.8</v>
      </c>
      <c r="H51" s="22">
        <v>33.200000000000003</v>
      </c>
      <c r="I51" s="22">
        <v>32.1</v>
      </c>
      <c r="J51" s="22">
        <v>32.9</v>
      </c>
      <c r="K51" s="22">
        <v>32.5</v>
      </c>
      <c r="L51" s="22">
        <v>30.9</v>
      </c>
      <c r="M51" s="22">
        <v>31</v>
      </c>
      <c r="N51" s="18">
        <f t="shared" si="9"/>
        <v>31.166666666666668</v>
      </c>
      <c r="O51" s="18">
        <f t="shared" si="10"/>
        <v>33.200000000000003</v>
      </c>
    </row>
    <row r="52" spans="1:15" ht="15" x14ac:dyDescent="0.25">
      <c r="A52" s="9">
        <v>2009</v>
      </c>
      <c r="B52" s="22">
        <v>27.5</v>
      </c>
      <c r="C52" s="22"/>
      <c r="D52" s="22">
        <v>29.4</v>
      </c>
      <c r="E52" s="22">
        <v>29</v>
      </c>
      <c r="F52" s="22">
        <v>30.8</v>
      </c>
      <c r="G52" s="22">
        <v>32.4</v>
      </c>
      <c r="H52" s="22">
        <v>30.5</v>
      </c>
      <c r="I52" s="22">
        <v>30.6</v>
      </c>
      <c r="J52" s="22">
        <v>31</v>
      </c>
      <c r="K52" s="22">
        <v>32.5</v>
      </c>
      <c r="L52" s="22">
        <v>31</v>
      </c>
      <c r="M52" s="22">
        <v>30.4</v>
      </c>
      <c r="N52" s="18">
        <f t="shared" si="9"/>
        <v>30.463636363636361</v>
      </c>
      <c r="O52" s="18">
        <f t="shared" si="10"/>
        <v>32.5</v>
      </c>
    </row>
    <row r="53" spans="1:15" ht="15" x14ac:dyDescent="0.25">
      <c r="A53" s="9">
        <v>2010</v>
      </c>
      <c r="B53" s="22">
        <v>29.7</v>
      </c>
      <c r="C53" s="22">
        <v>32.5</v>
      </c>
      <c r="D53" s="22">
        <v>32.9</v>
      </c>
      <c r="E53" s="22">
        <v>33.4</v>
      </c>
      <c r="F53" s="22">
        <v>34.200000000000003</v>
      </c>
      <c r="G53" s="22">
        <v>32.799999999999997</v>
      </c>
      <c r="H53" s="22">
        <v>32.799999999999997</v>
      </c>
      <c r="I53" s="22">
        <v>32.1</v>
      </c>
      <c r="J53" s="22">
        <v>32.4</v>
      </c>
      <c r="K53" s="22">
        <v>31.6</v>
      </c>
      <c r="L53" s="22">
        <v>30.6</v>
      </c>
      <c r="M53" s="22">
        <v>28.5</v>
      </c>
      <c r="N53" s="18">
        <f t="shared" si="9"/>
        <v>31.958333333333339</v>
      </c>
      <c r="O53" s="18">
        <f t="shared" si="10"/>
        <v>34.200000000000003</v>
      </c>
    </row>
    <row r="54" spans="1:15" ht="15" x14ac:dyDescent="0.25">
      <c r="A54" s="9">
        <v>2011</v>
      </c>
      <c r="B54" s="22">
        <v>28.8</v>
      </c>
      <c r="C54" s="22">
        <v>28.8</v>
      </c>
      <c r="D54" s="22">
        <v>29.4</v>
      </c>
      <c r="E54" s="22">
        <v>29.8</v>
      </c>
      <c r="F54" s="22">
        <v>31.7</v>
      </c>
      <c r="G54" s="22">
        <v>32.299999999999997</v>
      </c>
      <c r="H54" s="22">
        <v>31.6</v>
      </c>
      <c r="I54" s="22">
        <v>31.6</v>
      </c>
      <c r="J54" s="22">
        <v>32.1</v>
      </c>
      <c r="K54" s="22">
        <v>31.7</v>
      </c>
      <c r="L54" s="22">
        <v>30.1</v>
      </c>
      <c r="M54" s="22">
        <v>29.5</v>
      </c>
      <c r="N54" s="18">
        <f t="shared" si="9"/>
        <v>30.616666666666671</v>
      </c>
      <c r="O54" s="18">
        <f t="shared" si="10"/>
        <v>32.299999999999997</v>
      </c>
    </row>
    <row r="55" spans="1:15" ht="15" x14ac:dyDescent="0.25">
      <c r="A55" s="9">
        <v>2012</v>
      </c>
      <c r="B55" s="22">
        <v>28.5</v>
      </c>
      <c r="C55" s="22">
        <v>28.3</v>
      </c>
      <c r="D55" s="22">
        <v>29.2</v>
      </c>
      <c r="E55" s="22">
        <v>31.8</v>
      </c>
      <c r="F55" s="22">
        <v>32</v>
      </c>
      <c r="G55" s="22">
        <v>32.299999999999997</v>
      </c>
      <c r="H55" s="22">
        <v>30.2</v>
      </c>
      <c r="I55" s="22">
        <v>32.049999999999997</v>
      </c>
      <c r="J55" s="22">
        <v>31.17</v>
      </c>
      <c r="K55" s="22">
        <v>31.15</v>
      </c>
      <c r="L55" s="22">
        <v>29.48</v>
      </c>
      <c r="M55" s="22">
        <v>29.25</v>
      </c>
      <c r="N55" s="18">
        <f t="shared" si="9"/>
        <v>30.450000000000003</v>
      </c>
      <c r="O55" s="18">
        <f t="shared" si="10"/>
        <v>32.299999999999997</v>
      </c>
    </row>
    <row r="56" spans="1:15" ht="15" x14ac:dyDescent="0.25">
      <c r="A56" s="9">
        <v>2013</v>
      </c>
      <c r="B56" s="22">
        <v>28.19</v>
      </c>
      <c r="C56" s="22">
        <v>28.35</v>
      </c>
      <c r="D56" s="22">
        <v>29.47</v>
      </c>
      <c r="E56" s="22">
        <v>29.7</v>
      </c>
      <c r="F56" s="22">
        <v>32.159999999999997</v>
      </c>
      <c r="G56" s="22">
        <v>31.57</v>
      </c>
      <c r="H56" s="22">
        <v>30.2</v>
      </c>
      <c r="I56" s="22">
        <v>31.35</v>
      </c>
      <c r="J56" s="22">
        <v>31.38</v>
      </c>
      <c r="K56" s="22">
        <v>31.18</v>
      </c>
      <c r="L56" s="22">
        <v>30.65</v>
      </c>
      <c r="M56" s="22">
        <v>29.31</v>
      </c>
      <c r="N56" s="18">
        <f t="shared" si="9"/>
        <v>30.2925</v>
      </c>
      <c r="O56" s="18">
        <f t="shared" si="10"/>
        <v>32.159999999999997</v>
      </c>
    </row>
    <row r="57" spans="1:15" ht="15" x14ac:dyDescent="0.25">
      <c r="A57" s="9">
        <v>2014</v>
      </c>
      <c r="B57" s="22">
        <v>29.46</v>
      </c>
      <c r="C57" s="22">
        <v>29.15</v>
      </c>
      <c r="D57" s="22">
        <v>29.68</v>
      </c>
      <c r="E57" s="22">
        <v>30.57</v>
      </c>
      <c r="F57" s="22">
        <v>30.46</v>
      </c>
      <c r="G57" s="22">
        <v>30.84</v>
      </c>
      <c r="H57" s="22">
        <v>30.9</v>
      </c>
      <c r="I57" s="22">
        <v>31.01</v>
      </c>
      <c r="J57" s="22">
        <v>32.36</v>
      </c>
      <c r="K57" s="22">
        <v>32.4</v>
      </c>
      <c r="L57" s="22">
        <v>30.92</v>
      </c>
      <c r="M57" s="22">
        <v>29.81</v>
      </c>
      <c r="N57" s="18">
        <f t="shared" si="9"/>
        <v>30.63</v>
      </c>
      <c r="O57" s="18">
        <f t="shared" si="10"/>
        <v>32.4</v>
      </c>
    </row>
    <row r="58" spans="1:15" ht="15" x14ac:dyDescent="0.25">
      <c r="A58" s="9">
        <v>2015</v>
      </c>
      <c r="B58" s="22">
        <v>29.29</v>
      </c>
      <c r="C58" s="22">
        <v>29.74</v>
      </c>
      <c r="D58" s="22">
        <v>29.15</v>
      </c>
      <c r="E58" s="22">
        <v>30.91</v>
      </c>
      <c r="F58" s="22">
        <v>30.62</v>
      </c>
      <c r="G58" s="22">
        <v>31.48</v>
      </c>
      <c r="H58" s="22">
        <v>30.81</v>
      </c>
      <c r="I58" s="22">
        <v>31.01</v>
      </c>
      <c r="J58" s="22">
        <v>31.54</v>
      </c>
      <c r="K58" s="22">
        <v>33.299999999999997</v>
      </c>
      <c r="L58" s="22">
        <v>31.21</v>
      </c>
      <c r="M58" s="22">
        <v>30.98</v>
      </c>
      <c r="N58" s="18">
        <f t="shared" si="9"/>
        <v>30.83666666666667</v>
      </c>
      <c r="O58" s="18">
        <f t="shared" si="10"/>
        <v>33.299999999999997</v>
      </c>
    </row>
    <row r="59" spans="1:15" ht="15" x14ac:dyDescent="0.25">
      <c r="A59" s="9">
        <v>2016</v>
      </c>
      <c r="B59" s="22">
        <v>30.1</v>
      </c>
      <c r="C59" s="22">
        <v>29.18</v>
      </c>
      <c r="D59" s="22">
        <v>29.08</v>
      </c>
      <c r="E59" s="22">
        <v>30.99</v>
      </c>
      <c r="F59" s="22">
        <v>32.97</v>
      </c>
      <c r="G59" s="22">
        <v>32.369999999999997</v>
      </c>
      <c r="H59" s="22">
        <v>30.62</v>
      </c>
      <c r="I59" s="22">
        <v>31.62</v>
      </c>
      <c r="J59" s="22">
        <v>31.02</v>
      </c>
      <c r="K59" s="22">
        <v>32.369999999999997</v>
      </c>
      <c r="L59" s="22">
        <v>31.91</v>
      </c>
      <c r="M59" s="22">
        <v>30.14</v>
      </c>
      <c r="N59" s="18">
        <f t="shared" si="9"/>
        <v>31.030833333333334</v>
      </c>
      <c r="O59" s="18">
        <f t="shared" si="10"/>
        <v>32.97</v>
      </c>
    </row>
    <row r="60" spans="1:15" ht="15" x14ac:dyDescent="0.25">
      <c r="A60" s="9">
        <v>2017</v>
      </c>
      <c r="B60" s="22">
        <v>29.49</v>
      </c>
      <c r="C60" s="22">
        <v>28.8</v>
      </c>
      <c r="D60" s="22">
        <v>29.69</v>
      </c>
      <c r="E60" s="22">
        <v>33.01</v>
      </c>
      <c r="F60" s="22">
        <v>32.83</v>
      </c>
      <c r="G60" s="22">
        <v>32.159999999999997</v>
      </c>
      <c r="H60" s="22">
        <v>30.39</v>
      </c>
      <c r="I60" s="22">
        <v>31.38</v>
      </c>
      <c r="J60" s="22">
        <v>31.98</v>
      </c>
      <c r="K60" s="22">
        <v>31.85</v>
      </c>
      <c r="L60" s="22">
        <v>30.55</v>
      </c>
      <c r="M60" s="22">
        <v>29.78</v>
      </c>
      <c r="N60" s="18">
        <f t="shared" si="9"/>
        <v>30.992500000000007</v>
      </c>
      <c r="O60" s="18">
        <f t="shared" si="10"/>
        <v>33.01</v>
      </c>
    </row>
    <row r="61" spans="1:15" ht="15" x14ac:dyDescent="0.25">
      <c r="A61" s="9">
        <v>2018</v>
      </c>
      <c r="B61" s="22">
        <v>28.06</v>
      </c>
      <c r="C61" s="22">
        <v>27.57</v>
      </c>
      <c r="D61" s="16">
        <v>29.5</v>
      </c>
      <c r="E61" s="16">
        <v>29.51</v>
      </c>
      <c r="F61" s="16">
        <v>31.6</v>
      </c>
      <c r="G61" s="16">
        <v>29.35</v>
      </c>
      <c r="H61" s="16">
        <v>30.01</v>
      </c>
      <c r="I61" s="16">
        <v>30.29</v>
      </c>
      <c r="J61" s="16">
        <v>31.25</v>
      </c>
      <c r="K61" s="16">
        <v>32.78</v>
      </c>
      <c r="L61" s="16">
        <v>30.4</v>
      </c>
      <c r="M61" s="16">
        <v>30.37</v>
      </c>
      <c r="N61" s="18">
        <f t="shared" si="9"/>
        <v>30.057499999999994</v>
      </c>
      <c r="O61" s="18">
        <f t="shared" si="10"/>
        <v>32.78</v>
      </c>
    </row>
    <row r="62" spans="1:15" ht="15" x14ac:dyDescent="0.25">
      <c r="A62" s="9">
        <v>2019</v>
      </c>
      <c r="B62" s="16">
        <v>28.58</v>
      </c>
      <c r="C62" s="16">
        <v>28.89</v>
      </c>
      <c r="D62" s="16">
        <v>29.1</v>
      </c>
      <c r="E62" s="16">
        <v>29.91</v>
      </c>
      <c r="F62" s="16">
        <v>32.07</v>
      </c>
      <c r="G62" s="16">
        <v>31.7</v>
      </c>
      <c r="H62" s="16">
        <v>31.01</v>
      </c>
      <c r="I62" s="16">
        <v>31.68</v>
      </c>
      <c r="J62" s="16">
        <v>32.619999999999997</v>
      </c>
      <c r="K62" s="16">
        <v>32.1</v>
      </c>
      <c r="L62" s="16">
        <v>30.57</v>
      </c>
      <c r="M62" s="16">
        <v>30.42</v>
      </c>
      <c r="N62" s="18">
        <f t="shared" si="9"/>
        <v>30.720833333333331</v>
      </c>
      <c r="O62" s="18">
        <f t="shared" si="10"/>
        <v>32.619999999999997</v>
      </c>
    </row>
    <row r="63" spans="1:15" ht="15" x14ac:dyDescent="0.25">
      <c r="A63" s="9">
        <v>2020</v>
      </c>
      <c r="B63" s="16">
        <v>29.68</v>
      </c>
      <c r="C63" s="16">
        <v>29.06</v>
      </c>
      <c r="D63" s="16">
        <v>28.61</v>
      </c>
      <c r="E63" s="16">
        <v>30.16</v>
      </c>
      <c r="F63" s="16">
        <v>31.82</v>
      </c>
      <c r="G63" s="16">
        <v>32.58</v>
      </c>
      <c r="H63" s="16">
        <v>30.71</v>
      </c>
      <c r="I63" s="16">
        <v>31.07</v>
      </c>
      <c r="J63" s="16">
        <v>31.41</v>
      </c>
      <c r="K63" s="16">
        <v>33.33</v>
      </c>
      <c r="L63" s="16">
        <v>31.79</v>
      </c>
      <c r="M63" s="16">
        <v>30.3</v>
      </c>
      <c r="N63" s="18">
        <f>AVERAGE(B63:M63)</f>
        <v>30.876666666666665</v>
      </c>
      <c r="O63" s="18">
        <f>MAX(B63:M63)</f>
        <v>33.33</v>
      </c>
    </row>
    <row r="64" spans="1:15" ht="15" x14ac:dyDescent="0.25">
      <c r="A64" s="9">
        <v>2021</v>
      </c>
      <c r="B64" s="16">
        <v>29.03</v>
      </c>
      <c r="C64" s="16">
        <v>29.67</v>
      </c>
      <c r="D64" s="16">
        <v>29.3</v>
      </c>
      <c r="E64" s="16">
        <v>30.11</v>
      </c>
      <c r="F64" s="16">
        <v>30.45</v>
      </c>
      <c r="G64" s="16">
        <v>31.12</v>
      </c>
      <c r="H64" s="16"/>
      <c r="I64" s="16"/>
      <c r="J64" s="16">
        <v>30.96</v>
      </c>
      <c r="K64" s="16">
        <v>31.61</v>
      </c>
      <c r="L64" s="16"/>
      <c r="M64" s="16"/>
      <c r="N64" s="18"/>
      <c r="O64" s="18"/>
    </row>
    <row r="65" spans="1:15" ht="15" x14ac:dyDescent="0.25">
      <c r="A65" s="9">
        <v>2022</v>
      </c>
      <c r="B65" s="16"/>
      <c r="C65" s="16"/>
      <c r="D65" s="16"/>
      <c r="E65" s="16"/>
      <c r="F65" s="16"/>
      <c r="G65" s="16"/>
      <c r="H65" s="16"/>
      <c r="I65" s="16"/>
      <c r="J65" s="16"/>
      <c r="K65" s="16"/>
      <c r="L65" s="16"/>
      <c r="M65" s="16"/>
      <c r="N65" s="18"/>
      <c r="O65" s="18"/>
    </row>
    <row r="66" spans="1:15" ht="15" x14ac:dyDescent="0.25">
      <c r="A66" s="9">
        <v>2023</v>
      </c>
      <c r="B66" s="16"/>
      <c r="C66" s="16"/>
      <c r="D66" s="16"/>
      <c r="E66" s="16"/>
      <c r="F66" s="16"/>
      <c r="G66" s="16"/>
      <c r="H66" s="16"/>
      <c r="I66" s="16"/>
      <c r="J66" s="16"/>
      <c r="K66" s="16"/>
      <c r="L66" s="16"/>
      <c r="M66" s="16"/>
      <c r="N66" s="18"/>
      <c r="O66" s="18"/>
    </row>
    <row r="67" spans="1:15" ht="15" x14ac:dyDescent="0.25">
      <c r="A67" s="9">
        <v>2024</v>
      </c>
      <c r="B67" s="16"/>
      <c r="C67" s="16"/>
      <c r="D67" s="16"/>
      <c r="E67" s="16"/>
      <c r="F67" s="16"/>
      <c r="G67" s="16"/>
      <c r="H67" s="16"/>
      <c r="I67" s="16"/>
      <c r="J67" s="16"/>
      <c r="K67" s="16"/>
      <c r="L67" s="16"/>
      <c r="M67" s="16"/>
      <c r="N67" s="18"/>
      <c r="O67" s="18"/>
    </row>
    <row r="68" spans="1:15" ht="15" x14ac:dyDescent="0.25">
      <c r="A68" s="9">
        <v>2025</v>
      </c>
      <c r="B68" s="16"/>
      <c r="C68" s="16"/>
      <c r="D68" s="16"/>
      <c r="E68" s="16"/>
      <c r="F68" s="16"/>
      <c r="G68" s="16"/>
      <c r="H68" s="16"/>
      <c r="I68" s="16"/>
      <c r="J68" s="16"/>
      <c r="K68" s="16"/>
      <c r="L68" s="16"/>
      <c r="M68" s="16"/>
      <c r="N68" s="18"/>
      <c r="O68" s="18"/>
    </row>
    <row r="69" spans="1:15" ht="15" x14ac:dyDescent="0.25">
      <c r="A69" s="9">
        <v>2026</v>
      </c>
      <c r="B69" s="16"/>
      <c r="C69" s="16"/>
      <c r="D69" s="16"/>
      <c r="E69" s="16"/>
      <c r="F69" s="16"/>
      <c r="G69" s="16"/>
      <c r="H69" s="16"/>
      <c r="I69" s="16"/>
      <c r="J69" s="16"/>
      <c r="K69" s="16"/>
      <c r="L69" s="16"/>
      <c r="M69" s="16"/>
      <c r="N69" s="18"/>
      <c r="O69" s="18"/>
    </row>
    <row r="70" spans="1:15" ht="15" x14ac:dyDescent="0.25">
      <c r="A70" s="9">
        <v>2027</v>
      </c>
      <c r="B70" s="16"/>
      <c r="C70" s="16"/>
      <c r="D70" s="16"/>
      <c r="E70" s="16"/>
      <c r="F70" s="16"/>
      <c r="G70" s="16"/>
      <c r="H70" s="16"/>
      <c r="I70" s="16"/>
      <c r="J70" s="16"/>
      <c r="K70" s="16"/>
      <c r="L70" s="16"/>
      <c r="M70" s="16"/>
      <c r="N70" s="18"/>
      <c r="O70" s="18"/>
    </row>
    <row r="71" spans="1:15" x14ac:dyDescent="0.2">
      <c r="A71" s="9">
        <v>2028</v>
      </c>
    </row>
    <row r="72" spans="1:15" ht="15" x14ac:dyDescent="0.25">
      <c r="A72" s="7"/>
      <c r="N72" s="19"/>
    </row>
    <row r="73" spans="1:15" x14ac:dyDescent="0.2">
      <c r="A73" s="101" t="s">
        <v>18</v>
      </c>
      <c r="B73" s="90">
        <f t="shared" ref="B73:N73" si="11">AVERAGE(B45:B70)</f>
        <v>28.998888888888889</v>
      </c>
      <c r="C73" s="90">
        <f t="shared" si="11"/>
        <v>29.188823529411767</v>
      </c>
      <c r="D73" s="90">
        <f t="shared" si="11"/>
        <v>29.78777777777778</v>
      </c>
      <c r="E73" s="90">
        <f t="shared" si="11"/>
        <v>30.670555555555559</v>
      </c>
      <c r="F73" s="90">
        <f t="shared" si="11"/>
        <v>32.051578947368419</v>
      </c>
      <c r="G73" s="90">
        <f t="shared" si="11"/>
        <v>31.88789473684211</v>
      </c>
      <c r="H73" s="90">
        <f t="shared" si="11"/>
        <v>31.175000000000004</v>
      </c>
      <c r="I73" s="90">
        <f t="shared" si="11"/>
        <v>31.558888888888891</v>
      </c>
      <c r="J73" s="90">
        <f t="shared" si="11"/>
        <v>31.760555555555559</v>
      </c>
      <c r="K73" s="90">
        <f t="shared" si="11"/>
        <v>32.192777777777778</v>
      </c>
      <c r="L73" s="90">
        <f t="shared" si="11"/>
        <v>31.009999999999998</v>
      </c>
      <c r="M73" s="90">
        <f t="shared" si="11"/>
        <v>29.95888888888889</v>
      </c>
      <c r="N73" s="20">
        <f t="shared" si="11"/>
        <v>30.800023674242425</v>
      </c>
    </row>
    <row r="74" spans="1:15" x14ac:dyDescent="0.2">
      <c r="A74" s="101" t="s">
        <v>19</v>
      </c>
      <c r="B74" s="90">
        <f t="shared" ref="B74:N74" si="12">STDEV(B45:B70)</f>
        <v>0.67454462974390361</v>
      </c>
      <c r="C74" s="90">
        <f t="shared" si="12"/>
        <v>1.0430836636683389</v>
      </c>
      <c r="D74" s="90">
        <f t="shared" si="12"/>
        <v>1.4340340284565218</v>
      </c>
      <c r="E74" s="90">
        <f t="shared" si="12"/>
        <v>1.4930327297236801</v>
      </c>
      <c r="F74" s="90">
        <f t="shared" si="12"/>
        <v>1.0121663409511235</v>
      </c>
      <c r="G74" s="90">
        <f t="shared" si="12"/>
        <v>1.038640023980977</v>
      </c>
      <c r="H74" s="90">
        <f t="shared" si="12"/>
        <v>1.0523265541031395</v>
      </c>
      <c r="I74" s="90">
        <f t="shared" si="12"/>
        <v>0.74134130338500259</v>
      </c>
      <c r="J74" s="90">
        <f t="shared" si="12"/>
        <v>0.6642064900600626</v>
      </c>
      <c r="K74" s="90">
        <f t="shared" si="12"/>
        <v>0.67452646183260856</v>
      </c>
      <c r="L74" s="90">
        <f t="shared" si="12"/>
        <v>0.82001434707678422</v>
      </c>
      <c r="M74" s="90">
        <f t="shared" si="12"/>
        <v>0.61097693119913843</v>
      </c>
      <c r="N74" s="21">
        <f t="shared" si="12"/>
        <v>0.47013939387978293</v>
      </c>
    </row>
    <row r="75" spans="1:15" x14ac:dyDescent="0.2">
      <c r="A75" s="101" t="s">
        <v>20</v>
      </c>
      <c r="B75" s="90">
        <f>B74/B73*100</f>
        <v>2.3261050874344353</v>
      </c>
      <c r="C75" s="90">
        <f t="shared" ref="C75:N75" si="13">C74/C73*100</f>
        <v>3.5735721332423287</v>
      </c>
      <c r="D75" s="90">
        <f t="shared" si="13"/>
        <v>4.8141692178405364</v>
      </c>
      <c r="E75" s="90">
        <f t="shared" si="13"/>
        <v>4.8679676734881872</v>
      </c>
      <c r="F75" s="90">
        <f t="shared" si="13"/>
        <v>3.1579297313657837</v>
      </c>
      <c r="G75" s="90">
        <f t="shared" si="13"/>
        <v>3.257160852268401</v>
      </c>
      <c r="H75" s="90">
        <f t="shared" si="13"/>
        <v>3.3755462842121551</v>
      </c>
      <c r="I75" s="90">
        <f t="shared" si="13"/>
        <v>2.3490728903513793</v>
      </c>
      <c r="J75" s="90">
        <f t="shared" si="13"/>
        <v>2.0912936768320463</v>
      </c>
      <c r="K75" s="90">
        <f t="shared" si="13"/>
        <v>2.095272630677508</v>
      </c>
      <c r="L75" s="90">
        <f t="shared" si="13"/>
        <v>2.6443545536174917</v>
      </c>
      <c r="M75" s="90">
        <f t="shared" si="13"/>
        <v>2.0393844827327245</v>
      </c>
      <c r="N75" s="21">
        <f t="shared" si="13"/>
        <v>1.5264254302276823</v>
      </c>
    </row>
    <row r="76" spans="1:15" x14ac:dyDescent="0.2">
      <c r="A76" s="101" t="s">
        <v>21</v>
      </c>
      <c r="B76" s="90">
        <f t="shared" ref="B76:N76" si="14">MIN(B45:B70)</f>
        <v>27.5</v>
      </c>
      <c r="C76" s="90">
        <f t="shared" si="14"/>
        <v>27.57</v>
      </c>
      <c r="D76" s="90">
        <f t="shared" si="14"/>
        <v>28.3</v>
      </c>
      <c r="E76" s="90">
        <f t="shared" si="14"/>
        <v>29</v>
      </c>
      <c r="F76" s="90">
        <f t="shared" si="14"/>
        <v>30.45</v>
      </c>
      <c r="G76" s="90">
        <f t="shared" si="14"/>
        <v>29.35</v>
      </c>
      <c r="H76" s="90">
        <f t="shared" si="14"/>
        <v>30</v>
      </c>
      <c r="I76" s="90">
        <f t="shared" si="14"/>
        <v>30.29</v>
      </c>
      <c r="J76" s="90">
        <f t="shared" si="14"/>
        <v>30.9</v>
      </c>
      <c r="K76" s="90">
        <f t="shared" si="14"/>
        <v>31.15</v>
      </c>
      <c r="L76" s="90">
        <f t="shared" si="14"/>
        <v>29.48</v>
      </c>
      <c r="M76" s="90">
        <f t="shared" si="14"/>
        <v>28.5</v>
      </c>
      <c r="N76" s="21">
        <f t="shared" si="14"/>
        <v>30.057499999999994</v>
      </c>
    </row>
    <row r="77" spans="1:15" x14ac:dyDescent="0.2">
      <c r="A77" s="101" t="s">
        <v>22</v>
      </c>
      <c r="B77" s="90">
        <f t="shared" ref="B77:N77" si="15">MAX(B45:B70)</f>
        <v>30.1</v>
      </c>
      <c r="C77" s="90">
        <f t="shared" si="15"/>
        <v>32.5</v>
      </c>
      <c r="D77" s="90">
        <f t="shared" si="15"/>
        <v>33.9</v>
      </c>
      <c r="E77" s="90">
        <f t="shared" si="15"/>
        <v>34.200000000000003</v>
      </c>
      <c r="F77" s="90">
        <f t="shared" si="15"/>
        <v>34.200000000000003</v>
      </c>
      <c r="G77" s="90">
        <f t="shared" si="15"/>
        <v>34.200000000000003</v>
      </c>
      <c r="H77" s="90">
        <f t="shared" si="15"/>
        <v>33.200000000000003</v>
      </c>
      <c r="I77" s="90">
        <f t="shared" si="15"/>
        <v>33.4</v>
      </c>
      <c r="J77" s="90">
        <f t="shared" si="15"/>
        <v>32.9</v>
      </c>
      <c r="K77" s="90">
        <f t="shared" si="15"/>
        <v>33.33</v>
      </c>
      <c r="L77" s="90">
        <f t="shared" si="15"/>
        <v>32.6</v>
      </c>
      <c r="M77" s="90">
        <f t="shared" si="15"/>
        <v>31</v>
      </c>
      <c r="N77" s="21">
        <f t="shared" si="15"/>
        <v>31.958333333333339</v>
      </c>
    </row>
    <row r="78" spans="1:15" x14ac:dyDescent="0.2">
      <c r="A78" s="101" t="s">
        <v>23</v>
      </c>
      <c r="B78" s="90">
        <f t="shared" ref="B78:N78" si="16">QUARTILE(B45:B70,1)</f>
        <v>28.61</v>
      </c>
      <c r="C78" s="90">
        <f t="shared" si="16"/>
        <v>28.8</v>
      </c>
      <c r="D78" s="90">
        <f t="shared" si="16"/>
        <v>29.112500000000001</v>
      </c>
      <c r="E78" s="90">
        <f t="shared" si="16"/>
        <v>29.725000000000001</v>
      </c>
      <c r="F78" s="90">
        <f t="shared" si="16"/>
        <v>31.65</v>
      </c>
      <c r="G78" s="90">
        <f t="shared" si="16"/>
        <v>31.34</v>
      </c>
      <c r="H78" s="90">
        <f t="shared" si="16"/>
        <v>30.4175</v>
      </c>
      <c r="I78" s="90">
        <f t="shared" si="16"/>
        <v>31.025000000000002</v>
      </c>
      <c r="J78" s="90">
        <f t="shared" si="16"/>
        <v>31.19</v>
      </c>
      <c r="K78" s="90">
        <f t="shared" si="16"/>
        <v>31.737500000000001</v>
      </c>
      <c r="L78" s="90">
        <f t="shared" si="16"/>
        <v>30.555</v>
      </c>
      <c r="M78" s="90">
        <f t="shared" si="16"/>
        <v>29.72</v>
      </c>
      <c r="N78" s="21">
        <f t="shared" si="16"/>
        <v>30.553409090909089</v>
      </c>
    </row>
    <row r="79" spans="1:15" x14ac:dyDescent="0.2">
      <c r="A79" s="101" t="s">
        <v>24</v>
      </c>
      <c r="B79" s="90">
        <f t="shared" ref="B79:N79" si="17">QUARTILE(B45:B70,2)</f>
        <v>29.015000000000001</v>
      </c>
      <c r="C79" s="90">
        <f t="shared" si="17"/>
        <v>28.9</v>
      </c>
      <c r="D79" s="90">
        <f t="shared" si="17"/>
        <v>29.4</v>
      </c>
      <c r="E79" s="90">
        <f t="shared" si="17"/>
        <v>30.134999999999998</v>
      </c>
      <c r="F79" s="90">
        <f t="shared" si="17"/>
        <v>32</v>
      </c>
      <c r="G79" s="90">
        <f t="shared" si="17"/>
        <v>31.8</v>
      </c>
      <c r="H79" s="90">
        <f t="shared" si="17"/>
        <v>30.805</v>
      </c>
      <c r="I79" s="90">
        <f t="shared" si="17"/>
        <v>31.61</v>
      </c>
      <c r="J79" s="90">
        <f t="shared" si="17"/>
        <v>31.619999999999997</v>
      </c>
      <c r="K79" s="90">
        <f t="shared" si="17"/>
        <v>32.049999999999997</v>
      </c>
      <c r="L79" s="90">
        <f t="shared" si="17"/>
        <v>30.91</v>
      </c>
      <c r="M79" s="90">
        <f t="shared" si="17"/>
        <v>29.905000000000001</v>
      </c>
      <c r="N79" s="21">
        <f t="shared" si="17"/>
        <v>30.675416666666663</v>
      </c>
    </row>
    <row r="80" spans="1:15" x14ac:dyDescent="0.2">
      <c r="A80" s="101" t="s">
        <v>25</v>
      </c>
      <c r="B80" s="90">
        <f t="shared" ref="B80:N80" si="18">QUARTILE(B45:B70,3)</f>
        <v>29.482499999999998</v>
      </c>
      <c r="C80" s="90">
        <f t="shared" si="18"/>
        <v>29.4</v>
      </c>
      <c r="D80" s="90">
        <f t="shared" si="18"/>
        <v>29.6875</v>
      </c>
      <c r="E80" s="90">
        <f t="shared" si="18"/>
        <v>30.97</v>
      </c>
      <c r="F80" s="90">
        <f t="shared" si="18"/>
        <v>32.664999999999999</v>
      </c>
      <c r="G80" s="90">
        <f t="shared" si="18"/>
        <v>32.384999999999998</v>
      </c>
      <c r="H80" s="90">
        <f t="shared" si="18"/>
        <v>32.050000000000004</v>
      </c>
      <c r="I80" s="90">
        <f t="shared" si="18"/>
        <v>32.037499999999994</v>
      </c>
      <c r="J80" s="90">
        <f t="shared" si="18"/>
        <v>32.39</v>
      </c>
      <c r="K80" s="90">
        <f t="shared" si="18"/>
        <v>32.5</v>
      </c>
      <c r="L80" s="90">
        <f t="shared" si="18"/>
        <v>31.4</v>
      </c>
      <c r="M80" s="90">
        <f t="shared" si="18"/>
        <v>30.352499999999999</v>
      </c>
      <c r="N80" s="21">
        <f t="shared" si="18"/>
        <v>31.002083333333339</v>
      </c>
    </row>
    <row r="81" spans="1:14" x14ac:dyDescent="0.2">
      <c r="A81" s="9"/>
      <c r="B81" s="16"/>
      <c r="C81" s="16"/>
      <c r="D81" s="16"/>
      <c r="E81" s="16"/>
      <c r="F81" s="16"/>
      <c r="G81" s="16"/>
      <c r="H81" s="16"/>
      <c r="I81" s="16"/>
      <c r="J81" s="16"/>
      <c r="K81" s="16"/>
      <c r="L81" s="16"/>
      <c r="M81" s="16"/>
      <c r="N81" s="21"/>
    </row>
    <row r="82" spans="1:14" x14ac:dyDescent="0.2">
      <c r="A82" s="9"/>
      <c r="B82" s="16"/>
      <c r="C82" s="16"/>
      <c r="D82" s="16"/>
      <c r="E82" s="16"/>
      <c r="F82" s="16"/>
      <c r="G82" s="16"/>
      <c r="H82" s="16"/>
      <c r="I82" s="16"/>
      <c r="J82" s="16"/>
      <c r="K82" s="16"/>
      <c r="L82" s="16"/>
      <c r="M82" s="16"/>
      <c r="N82" s="21"/>
    </row>
    <row r="83" spans="1:14" ht="15.75" x14ac:dyDescent="0.25">
      <c r="A83" s="12" t="s">
        <v>64</v>
      </c>
    </row>
    <row r="84" spans="1:14" ht="15.75" x14ac:dyDescent="0.25">
      <c r="A84" s="4" t="s">
        <v>15</v>
      </c>
      <c r="B84" s="74" t="s">
        <v>2</v>
      </c>
      <c r="C84" s="74" t="s">
        <v>3</v>
      </c>
      <c r="D84" s="74" t="s">
        <v>4</v>
      </c>
      <c r="E84" s="74" t="s">
        <v>5</v>
      </c>
      <c r="F84" s="74" t="s">
        <v>6</v>
      </c>
      <c r="G84" s="74" t="s">
        <v>16</v>
      </c>
      <c r="H84" s="74" t="s">
        <v>17</v>
      </c>
      <c r="I84" s="74" t="s">
        <v>7</v>
      </c>
      <c r="J84" s="74" t="s">
        <v>8</v>
      </c>
      <c r="K84" s="74" t="s">
        <v>9</v>
      </c>
      <c r="L84" s="74" t="s">
        <v>10</v>
      </c>
      <c r="M84" s="74" t="s">
        <v>11</v>
      </c>
      <c r="N84" s="6" t="s">
        <v>1</v>
      </c>
    </row>
    <row r="85" spans="1:14" ht="15" x14ac:dyDescent="0.25">
      <c r="A85" s="9">
        <v>2002</v>
      </c>
      <c r="B85" s="75"/>
      <c r="C85" s="75"/>
      <c r="D85" s="75"/>
      <c r="E85" s="22">
        <v>28.83</v>
      </c>
      <c r="F85" s="22">
        <v>30.52</v>
      </c>
      <c r="G85" s="22">
        <v>30.66</v>
      </c>
      <c r="H85" s="22">
        <v>29.9</v>
      </c>
      <c r="I85" s="22">
        <v>29.96</v>
      </c>
      <c r="J85" s="22">
        <v>30.9</v>
      </c>
      <c r="K85" s="22">
        <v>30.14</v>
      </c>
      <c r="L85" s="22">
        <v>29.97</v>
      </c>
      <c r="M85" s="22">
        <v>29.33</v>
      </c>
      <c r="N85" s="18"/>
    </row>
    <row r="86" spans="1:14" ht="15" x14ac:dyDescent="0.25">
      <c r="A86" s="9">
        <v>2003</v>
      </c>
      <c r="B86" s="22">
        <v>28.49</v>
      </c>
      <c r="C86" s="22">
        <v>28.63</v>
      </c>
      <c r="D86" s="22">
        <v>29.73</v>
      </c>
      <c r="E86" s="22">
        <v>30.33</v>
      </c>
      <c r="F86" s="22">
        <v>30.37</v>
      </c>
      <c r="G86" s="22">
        <v>30.9</v>
      </c>
      <c r="H86" s="22">
        <v>29.87</v>
      </c>
      <c r="I86" s="22">
        <v>29.67</v>
      </c>
      <c r="J86" s="75"/>
      <c r="K86" s="75"/>
      <c r="L86" s="75"/>
      <c r="M86" s="75"/>
      <c r="N86" s="18"/>
    </row>
    <row r="87" spans="1:14" ht="15" x14ac:dyDescent="0.25">
      <c r="A87" s="9">
        <v>2004</v>
      </c>
      <c r="B87" s="75"/>
      <c r="C87" s="75"/>
      <c r="D87" s="75"/>
      <c r="E87" s="75"/>
      <c r="F87" s="75"/>
      <c r="G87" s="75"/>
      <c r="H87" s="75"/>
      <c r="I87" s="75"/>
      <c r="J87" s="75"/>
      <c r="K87" s="75"/>
      <c r="L87" s="22">
        <v>28.73</v>
      </c>
      <c r="M87" s="22">
        <v>28.85</v>
      </c>
      <c r="N87" s="18"/>
    </row>
    <row r="88" spans="1:14" ht="15" x14ac:dyDescent="0.25">
      <c r="A88" s="9">
        <v>2005</v>
      </c>
      <c r="B88" s="22">
        <v>28.19</v>
      </c>
      <c r="C88" s="22">
        <v>27.73</v>
      </c>
      <c r="D88" s="22">
        <v>28.95</v>
      </c>
      <c r="E88" s="22">
        <v>29.25</v>
      </c>
      <c r="F88" s="22">
        <v>29.96</v>
      </c>
      <c r="G88" s="22">
        <v>31.53</v>
      </c>
      <c r="H88" s="22">
        <v>30.75</v>
      </c>
      <c r="I88" s="22">
        <v>29.85</v>
      </c>
      <c r="J88" s="22">
        <v>30</v>
      </c>
      <c r="K88" s="22">
        <v>31.07</v>
      </c>
      <c r="L88" s="22">
        <v>28.96</v>
      </c>
      <c r="M88" s="22">
        <v>28.75</v>
      </c>
      <c r="N88" s="18">
        <f t="shared" ref="N88:N102" si="19">AVERAGE(B88:M88)</f>
        <v>29.5825</v>
      </c>
    </row>
    <row r="89" spans="1:14" ht="15" x14ac:dyDescent="0.25">
      <c r="A89" s="9">
        <v>2006</v>
      </c>
      <c r="B89" s="22">
        <v>28.25</v>
      </c>
      <c r="C89" s="22">
        <v>27.83</v>
      </c>
      <c r="D89" s="22">
        <v>27.77</v>
      </c>
      <c r="E89" s="22">
        <v>28.34</v>
      </c>
      <c r="F89" s="22">
        <v>29.46</v>
      </c>
      <c r="G89" s="22">
        <v>30.09</v>
      </c>
      <c r="H89" s="22">
        <v>29.4</v>
      </c>
      <c r="I89" s="22">
        <v>29.48</v>
      </c>
      <c r="J89" s="22">
        <v>29.36</v>
      </c>
      <c r="K89" s="22">
        <v>29.8</v>
      </c>
      <c r="L89" s="22">
        <v>28.89</v>
      </c>
      <c r="M89" s="22">
        <v>28.75</v>
      </c>
      <c r="N89" s="18">
        <f t="shared" si="19"/>
        <v>28.951666666666668</v>
      </c>
    </row>
    <row r="90" spans="1:14" ht="15" x14ac:dyDescent="0.25">
      <c r="A90" s="9">
        <v>2007</v>
      </c>
      <c r="B90" s="22">
        <v>28.02</v>
      </c>
      <c r="C90" s="22">
        <v>27.77</v>
      </c>
      <c r="D90" s="22">
        <v>27.78</v>
      </c>
      <c r="E90" s="22"/>
      <c r="F90" s="22">
        <v>30.11</v>
      </c>
      <c r="G90" s="22">
        <v>29.58</v>
      </c>
      <c r="H90" s="22">
        <v>28.97</v>
      </c>
      <c r="I90" s="22">
        <v>29.32</v>
      </c>
      <c r="J90" s="22">
        <v>29.71</v>
      </c>
      <c r="K90" s="22">
        <v>29.79</v>
      </c>
      <c r="L90" s="22">
        <v>28.12</v>
      </c>
      <c r="M90" s="22">
        <v>28.46</v>
      </c>
      <c r="N90" s="18">
        <f t="shared" si="19"/>
        <v>28.875454545454545</v>
      </c>
    </row>
    <row r="91" spans="1:14" ht="15" x14ac:dyDescent="0.25">
      <c r="A91" s="9">
        <v>2008</v>
      </c>
      <c r="B91" s="22">
        <v>27.92</v>
      </c>
      <c r="C91" s="22">
        <v>28.3</v>
      </c>
      <c r="D91" s="22">
        <v>28.92</v>
      </c>
      <c r="E91" s="22">
        <v>28.81</v>
      </c>
      <c r="F91" s="22">
        <v>29.51</v>
      </c>
      <c r="G91" s="22">
        <v>29.55</v>
      </c>
      <c r="H91" s="22">
        <v>29.4</v>
      </c>
      <c r="I91" s="22">
        <v>29.77</v>
      </c>
      <c r="J91" s="22">
        <v>30.67</v>
      </c>
      <c r="K91" s="22">
        <v>30.2</v>
      </c>
      <c r="L91" s="22">
        <v>27.3</v>
      </c>
      <c r="M91" s="22">
        <v>27.3</v>
      </c>
      <c r="N91" s="18">
        <f t="shared" si="19"/>
        <v>28.970833333333335</v>
      </c>
    </row>
    <row r="92" spans="1:14" ht="15" x14ac:dyDescent="0.25">
      <c r="A92" s="9">
        <v>2009</v>
      </c>
      <c r="B92" s="22">
        <v>26.27</v>
      </c>
      <c r="C92" s="22"/>
      <c r="D92" s="22">
        <v>28.2</v>
      </c>
      <c r="E92" s="22">
        <v>28.54</v>
      </c>
      <c r="F92" s="22">
        <v>29.52</v>
      </c>
      <c r="G92" s="22">
        <v>30.37</v>
      </c>
      <c r="H92" s="22">
        <v>29.55</v>
      </c>
      <c r="I92" s="22">
        <v>29.41</v>
      </c>
      <c r="J92" s="22">
        <v>30.1</v>
      </c>
      <c r="K92" s="22">
        <v>30.17</v>
      </c>
      <c r="L92" s="22">
        <v>29.21</v>
      </c>
      <c r="M92" s="22">
        <v>29.44</v>
      </c>
      <c r="N92" s="18">
        <f t="shared" si="19"/>
        <v>29.16181818181818</v>
      </c>
    </row>
    <row r="93" spans="1:14" ht="15" x14ac:dyDescent="0.25">
      <c r="A93" s="9">
        <v>2010</v>
      </c>
      <c r="B93" s="22">
        <v>28.88</v>
      </c>
      <c r="C93" s="22">
        <v>29.17</v>
      </c>
      <c r="D93" s="22">
        <v>29.39</v>
      </c>
      <c r="E93" s="22">
        <v>29.96</v>
      </c>
      <c r="F93" s="22">
        <v>31.01</v>
      </c>
      <c r="G93" s="22">
        <v>30.49</v>
      </c>
      <c r="H93" s="22">
        <v>30.23</v>
      </c>
      <c r="I93" s="22">
        <v>30.3</v>
      </c>
      <c r="J93" s="22">
        <v>30.78</v>
      </c>
      <c r="K93" s="22">
        <v>29.42</v>
      </c>
      <c r="L93" s="22">
        <v>28.68</v>
      </c>
      <c r="M93" s="22">
        <v>27.49</v>
      </c>
      <c r="N93" s="18">
        <f t="shared" si="19"/>
        <v>29.650000000000006</v>
      </c>
    </row>
    <row r="94" spans="1:14" ht="15" x14ac:dyDescent="0.25">
      <c r="A94" s="9">
        <v>2011</v>
      </c>
      <c r="B94" s="22">
        <v>27.93</v>
      </c>
      <c r="C94" s="22">
        <v>27.9</v>
      </c>
      <c r="D94" s="22">
        <v>27.94</v>
      </c>
      <c r="E94" s="22">
        <v>28.48</v>
      </c>
      <c r="F94" s="22">
        <v>29.55</v>
      </c>
      <c r="G94" s="22">
        <v>30.15</v>
      </c>
      <c r="H94" s="22">
        <v>29.74</v>
      </c>
      <c r="I94" s="22">
        <v>29.84</v>
      </c>
      <c r="J94" s="22">
        <v>30.06</v>
      </c>
      <c r="K94" s="22">
        <v>29.69</v>
      </c>
      <c r="L94" s="22">
        <v>28.7</v>
      </c>
      <c r="M94" s="22">
        <v>28.06</v>
      </c>
      <c r="N94" s="18">
        <f t="shared" si="19"/>
        <v>29.003333333333334</v>
      </c>
    </row>
    <row r="95" spans="1:14" ht="15" x14ac:dyDescent="0.25">
      <c r="A95" s="9">
        <v>2012</v>
      </c>
      <c r="B95" s="22">
        <v>28.04</v>
      </c>
      <c r="C95" s="22">
        <v>27.71</v>
      </c>
      <c r="D95" s="22">
        <v>27.89</v>
      </c>
      <c r="E95" s="22">
        <v>29.24</v>
      </c>
      <c r="F95" s="22">
        <v>29.91</v>
      </c>
      <c r="G95" s="22">
        <v>30.26</v>
      </c>
      <c r="H95" s="22">
        <v>29.13</v>
      </c>
      <c r="I95" s="22">
        <v>29.54</v>
      </c>
      <c r="J95" s="22">
        <v>29.61</v>
      </c>
      <c r="K95" s="22">
        <v>29.44</v>
      </c>
      <c r="L95" s="22">
        <v>28.08</v>
      </c>
      <c r="M95" s="22">
        <v>28.02</v>
      </c>
      <c r="N95" s="18">
        <f t="shared" si="19"/>
        <v>28.90583333333333</v>
      </c>
    </row>
    <row r="96" spans="1:14" ht="15" x14ac:dyDescent="0.25">
      <c r="A96" s="9">
        <v>2013</v>
      </c>
      <c r="B96" s="22">
        <v>27.59</v>
      </c>
      <c r="C96" s="22">
        <v>27.62</v>
      </c>
      <c r="D96" s="22">
        <v>27.97</v>
      </c>
      <c r="E96" s="22">
        <v>28.68</v>
      </c>
      <c r="F96" s="22">
        <v>29.58</v>
      </c>
      <c r="G96" s="22">
        <v>29.35</v>
      </c>
      <c r="H96" s="22">
        <v>29.05</v>
      </c>
      <c r="I96" s="22">
        <v>29.09</v>
      </c>
      <c r="J96" s="22">
        <v>29.75</v>
      </c>
      <c r="K96" s="22">
        <v>29.49</v>
      </c>
      <c r="L96" s="22">
        <v>29.48</v>
      </c>
      <c r="M96" s="22">
        <v>28.81</v>
      </c>
      <c r="N96" s="18">
        <f t="shared" si="19"/>
        <v>28.87166666666667</v>
      </c>
    </row>
    <row r="97" spans="1:14" ht="15" x14ac:dyDescent="0.25">
      <c r="A97" s="9">
        <v>2014</v>
      </c>
      <c r="B97" s="22">
        <v>28.49</v>
      </c>
      <c r="C97" s="22">
        <v>28.25</v>
      </c>
      <c r="D97" s="22">
        <v>28.64</v>
      </c>
      <c r="E97" s="22">
        <v>29.12</v>
      </c>
      <c r="F97" s="22">
        <v>29.69</v>
      </c>
      <c r="G97" s="22">
        <v>29.69</v>
      </c>
      <c r="H97" s="22">
        <v>29.94</v>
      </c>
      <c r="I97" s="22">
        <v>29.68</v>
      </c>
      <c r="J97" s="22">
        <v>30.01</v>
      </c>
      <c r="K97" s="22">
        <v>30.01</v>
      </c>
      <c r="L97" s="22">
        <v>29.37</v>
      </c>
      <c r="M97" s="22">
        <v>28.78</v>
      </c>
      <c r="N97" s="18">
        <f t="shared" si="19"/>
        <v>29.305833333333329</v>
      </c>
    </row>
    <row r="98" spans="1:14" ht="15" x14ac:dyDescent="0.25">
      <c r="A98" s="9">
        <v>2015</v>
      </c>
      <c r="B98" s="22">
        <v>28.64</v>
      </c>
      <c r="C98" s="22">
        <v>28.78</v>
      </c>
      <c r="D98" s="22">
        <v>28.39</v>
      </c>
      <c r="E98" s="22">
        <v>29.23</v>
      </c>
      <c r="F98" s="22">
        <v>29.56</v>
      </c>
      <c r="G98" s="22">
        <v>30.34</v>
      </c>
      <c r="H98" s="22">
        <v>29.51</v>
      </c>
      <c r="I98" s="22">
        <v>29.77</v>
      </c>
      <c r="J98" s="22">
        <v>30.3</v>
      </c>
      <c r="K98" s="22">
        <v>30.84</v>
      </c>
      <c r="L98" s="22">
        <v>30.15</v>
      </c>
      <c r="M98" s="22">
        <v>29.98</v>
      </c>
      <c r="N98" s="18">
        <f t="shared" si="19"/>
        <v>29.624166666666664</v>
      </c>
    </row>
    <row r="99" spans="1:14" ht="15" x14ac:dyDescent="0.25">
      <c r="A99" s="9">
        <v>2016</v>
      </c>
      <c r="B99" s="22">
        <v>29.33</v>
      </c>
      <c r="C99" s="22">
        <v>28.4</v>
      </c>
      <c r="D99" s="22">
        <v>28.49</v>
      </c>
      <c r="E99" s="22">
        <v>29.53</v>
      </c>
      <c r="F99" s="22">
        <v>30.66</v>
      </c>
      <c r="G99" s="22">
        <v>30.52</v>
      </c>
      <c r="H99" s="22">
        <v>29.3</v>
      </c>
      <c r="I99" s="22">
        <v>29.75</v>
      </c>
      <c r="J99" s="22">
        <v>29.77</v>
      </c>
      <c r="K99" s="22">
        <v>30.34</v>
      </c>
      <c r="L99" s="22">
        <v>29.03</v>
      </c>
      <c r="M99" s="22">
        <v>28.83</v>
      </c>
      <c r="N99" s="18">
        <f t="shared" si="19"/>
        <v>29.495833333333334</v>
      </c>
    </row>
    <row r="100" spans="1:14" ht="15" x14ac:dyDescent="0.25">
      <c r="A100" s="9">
        <v>2017</v>
      </c>
      <c r="B100" s="22">
        <v>28.11</v>
      </c>
      <c r="C100" s="22">
        <v>28.21</v>
      </c>
      <c r="D100" s="22">
        <v>28.35</v>
      </c>
      <c r="E100" s="22">
        <v>29.43</v>
      </c>
      <c r="F100" s="22">
        <v>30.64</v>
      </c>
      <c r="G100" s="22">
        <v>30.32</v>
      </c>
      <c r="H100" s="22">
        <v>29.11</v>
      </c>
      <c r="I100" s="22">
        <v>29.45</v>
      </c>
      <c r="J100" s="22">
        <v>29.95</v>
      </c>
      <c r="K100" s="22">
        <v>29.85</v>
      </c>
      <c r="L100" s="22">
        <v>28.61</v>
      </c>
      <c r="M100" s="22">
        <v>27.96</v>
      </c>
      <c r="N100" s="18">
        <f t="shared" si="19"/>
        <v>29.165833333333335</v>
      </c>
    </row>
    <row r="101" spans="1:14" ht="15" x14ac:dyDescent="0.25">
      <c r="A101" s="9">
        <v>2018</v>
      </c>
      <c r="B101" s="22">
        <v>27.2</v>
      </c>
      <c r="C101" s="22">
        <v>26.99</v>
      </c>
      <c r="D101" s="16">
        <v>28.06</v>
      </c>
      <c r="E101" s="16">
        <v>28.44</v>
      </c>
      <c r="F101" s="16">
        <v>29.51</v>
      </c>
      <c r="G101" s="16">
        <v>28.28</v>
      </c>
      <c r="H101" s="16">
        <v>28.36</v>
      </c>
      <c r="I101" s="16">
        <v>29.27</v>
      </c>
      <c r="J101" s="16">
        <v>29.38</v>
      </c>
      <c r="K101" s="16">
        <v>29.7</v>
      </c>
      <c r="L101" s="16">
        <v>28.882999999999999</v>
      </c>
      <c r="M101" s="16">
        <v>28.655000000000001</v>
      </c>
      <c r="N101" s="18">
        <f t="shared" si="19"/>
        <v>28.560666666666663</v>
      </c>
    </row>
    <row r="102" spans="1:14" ht="15" x14ac:dyDescent="0.25">
      <c r="A102" s="9">
        <v>2019</v>
      </c>
      <c r="B102" s="16">
        <v>27.780999999999999</v>
      </c>
      <c r="C102" s="16">
        <v>27.704999999999998</v>
      </c>
      <c r="D102" s="16">
        <v>27.824000000000002</v>
      </c>
      <c r="E102" s="16">
        <v>28.847000000000001</v>
      </c>
      <c r="F102" s="16">
        <v>30.106000000000002</v>
      </c>
      <c r="G102" s="16">
        <v>29.82</v>
      </c>
      <c r="H102" s="16">
        <v>29.295000000000002</v>
      </c>
      <c r="I102" s="16">
        <v>29.469000000000001</v>
      </c>
      <c r="J102" s="16">
        <v>30.085999999999999</v>
      </c>
      <c r="K102" s="16">
        <v>29.911999999999999</v>
      </c>
      <c r="L102" s="16">
        <v>29.128</v>
      </c>
      <c r="M102" s="16">
        <v>28.97</v>
      </c>
      <c r="N102" s="18">
        <f t="shared" si="19"/>
        <v>29.078583333333331</v>
      </c>
    </row>
    <row r="103" spans="1:14" ht="15" x14ac:dyDescent="0.25">
      <c r="A103" s="9">
        <v>2020</v>
      </c>
      <c r="B103" s="16">
        <v>28.177</v>
      </c>
      <c r="C103" s="16">
        <v>28.093</v>
      </c>
      <c r="D103" s="16">
        <v>28.187999999999999</v>
      </c>
      <c r="E103" s="16">
        <v>29.004999999999999</v>
      </c>
      <c r="F103" s="16">
        <v>30.123000000000001</v>
      </c>
      <c r="G103" s="16">
        <v>29.972000000000001</v>
      </c>
      <c r="H103" s="16">
        <v>29.323</v>
      </c>
      <c r="I103" s="16">
        <v>29.492999999999999</v>
      </c>
      <c r="J103" s="16">
        <v>29.907</v>
      </c>
      <c r="K103" s="16">
        <v>30.587</v>
      </c>
      <c r="L103" s="16">
        <v>29.815000000000001</v>
      </c>
      <c r="M103" s="16">
        <v>28.838999999999999</v>
      </c>
      <c r="N103" s="18">
        <f>AVERAGE(B103:M103)</f>
        <v>29.293499999999998</v>
      </c>
    </row>
    <row r="104" spans="1:14" ht="15" x14ac:dyDescent="0.25">
      <c r="A104" s="9">
        <v>2021</v>
      </c>
      <c r="B104" s="16">
        <v>28.341999999999999</v>
      </c>
      <c r="C104" s="16">
        <v>28.41</v>
      </c>
      <c r="D104" s="16">
        <v>28.219000000000001</v>
      </c>
      <c r="E104" s="16">
        <v>28.946999999999999</v>
      </c>
      <c r="F104" s="16">
        <v>29.131</v>
      </c>
      <c r="G104" s="16">
        <v>29.655999999999999</v>
      </c>
      <c r="I104" s="16"/>
      <c r="J104" s="16">
        <v>29.571000000000002</v>
      </c>
      <c r="K104" s="16">
        <v>29.509</v>
      </c>
      <c r="L104" s="16"/>
      <c r="M104" s="16"/>
      <c r="N104" s="18"/>
    </row>
    <row r="105" spans="1:14" ht="15" x14ac:dyDescent="0.25">
      <c r="A105" s="9">
        <v>2022</v>
      </c>
      <c r="B105" s="16"/>
      <c r="C105" s="16"/>
      <c r="D105" s="16"/>
      <c r="E105" s="16"/>
      <c r="F105" s="16"/>
      <c r="G105" s="16"/>
      <c r="H105" s="16"/>
      <c r="I105" s="16"/>
      <c r="J105" s="16"/>
      <c r="K105" s="16"/>
      <c r="L105" s="16"/>
      <c r="M105" s="16"/>
      <c r="N105" s="18"/>
    </row>
    <row r="106" spans="1:14" ht="15" x14ac:dyDescent="0.25">
      <c r="A106" s="9">
        <v>2023</v>
      </c>
      <c r="B106" s="16"/>
      <c r="C106" s="16"/>
      <c r="D106" s="16"/>
      <c r="E106" s="16"/>
      <c r="F106" s="16"/>
      <c r="G106" s="16"/>
      <c r="H106" s="16"/>
      <c r="I106" s="16"/>
      <c r="J106" s="16"/>
      <c r="K106" s="16"/>
      <c r="L106" s="16"/>
      <c r="M106" s="16"/>
      <c r="N106" s="18"/>
    </row>
    <row r="107" spans="1:14" ht="15" x14ac:dyDescent="0.25">
      <c r="A107" s="9">
        <v>2024</v>
      </c>
      <c r="B107" s="16"/>
      <c r="C107" s="16"/>
      <c r="D107" s="16"/>
      <c r="E107" s="16"/>
      <c r="F107" s="16"/>
      <c r="G107" s="16"/>
      <c r="H107" s="16"/>
      <c r="I107" s="16"/>
      <c r="J107" s="16"/>
      <c r="K107" s="16"/>
      <c r="L107" s="16"/>
      <c r="M107" s="16"/>
      <c r="N107" s="18"/>
    </row>
    <row r="108" spans="1:14" ht="15" x14ac:dyDescent="0.25">
      <c r="A108" s="9">
        <v>2025</v>
      </c>
      <c r="B108" s="16"/>
      <c r="C108" s="16"/>
      <c r="D108" s="16"/>
      <c r="E108" s="16"/>
      <c r="F108" s="16"/>
      <c r="G108" s="16"/>
      <c r="H108" s="16"/>
      <c r="I108" s="16"/>
      <c r="J108" s="16"/>
      <c r="K108" s="16"/>
      <c r="L108" s="16"/>
      <c r="M108" s="16"/>
      <c r="N108" s="18"/>
    </row>
    <row r="109" spans="1:14" ht="15" x14ac:dyDescent="0.25">
      <c r="A109" s="9">
        <v>2026</v>
      </c>
      <c r="B109" s="16"/>
      <c r="C109" s="16"/>
      <c r="D109" s="16"/>
      <c r="E109" s="16"/>
      <c r="F109" s="16"/>
      <c r="G109" s="16"/>
      <c r="H109" s="16"/>
      <c r="I109" s="16"/>
      <c r="J109" s="16"/>
      <c r="K109" s="16"/>
      <c r="L109" s="16"/>
      <c r="M109" s="16"/>
      <c r="N109" s="18"/>
    </row>
    <row r="110" spans="1:14" ht="15" x14ac:dyDescent="0.25">
      <c r="A110" s="9">
        <v>2027</v>
      </c>
      <c r="B110" s="16"/>
      <c r="C110" s="16"/>
      <c r="D110" s="16"/>
      <c r="E110" s="16"/>
      <c r="F110" s="16"/>
      <c r="G110" s="16"/>
      <c r="H110" s="16"/>
      <c r="I110" s="16"/>
      <c r="J110" s="16"/>
      <c r="K110" s="16"/>
      <c r="L110" s="16"/>
      <c r="M110" s="16"/>
      <c r="N110" s="18"/>
    </row>
    <row r="111" spans="1:14" x14ac:dyDescent="0.2">
      <c r="A111" s="9">
        <v>2028</v>
      </c>
    </row>
    <row r="112" spans="1:14" ht="15" x14ac:dyDescent="0.25">
      <c r="A112" s="7"/>
      <c r="N112" s="19"/>
    </row>
    <row r="113" spans="1:15" x14ac:dyDescent="0.2">
      <c r="A113" s="101" t="s">
        <v>18</v>
      </c>
      <c r="B113" s="90">
        <f t="shared" ref="B113:N113" si="20">AVERAGE(B85:B110)</f>
        <v>28.091666666666665</v>
      </c>
      <c r="C113" s="90">
        <f t="shared" si="20"/>
        <v>28.088117647058827</v>
      </c>
      <c r="D113" s="90">
        <f t="shared" si="20"/>
        <v>28.372277777777775</v>
      </c>
      <c r="E113" s="90">
        <f t="shared" si="20"/>
        <v>29.056055555555556</v>
      </c>
      <c r="F113" s="90">
        <f t="shared" si="20"/>
        <v>29.943157894736839</v>
      </c>
      <c r="G113" s="90">
        <f t="shared" si="20"/>
        <v>30.080421052631575</v>
      </c>
      <c r="H113" s="90">
        <f t="shared" si="20"/>
        <v>29.490444444444449</v>
      </c>
      <c r="I113" s="90">
        <f t="shared" si="20"/>
        <v>29.617333333333331</v>
      </c>
      <c r="J113" s="90">
        <f t="shared" si="20"/>
        <v>29.995222222222221</v>
      </c>
      <c r="K113" s="90">
        <f t="shared" si="20"/>
        <v>29.997666666666664</v>
      </c>
      <c r="L113" s="90">
        <f t="shared" si="20"/>
        <v>28.950333333333333</v>
      </c>
      <c r="M113" s="90">
        <f t="shared" si="20"/>
        <v>28.626333333333328</v>
      </c>
      <c r="N113" s="20">
        <f t="shared" si="20"/>
        <v>29.156095170454542</v>
      </c>
    </row>
    <row r="114" spans="1:15" x14ac:dyDescent="0.2">
      <c r="A114" s="101" t="s">
        <v>19</v>
      </c>
      <c r="B114" s="90">
        <f t="shared" ref="B114:N114" si="21">STDEV(B85:B110)</f>
        <v>0.65990658875506969</v>
      </c>
      <c r="C114" s="90">
        <f t="shared" si="21"/>
        <v>0.51695465013298614</v>
      </c>
      <c r="D114" s="90">
        <f t="shared" si="21"/>
        <v>0.56252307723177086</v>
      </c>
      <c r="E114" s="90">
        <f t="shared" si="21"/>
        <v>0.52647456474198384</v>
      </c>
      <c r="F114" s="90">
        <f t="shared" si="21"/>
        <v>0.51019258489732155</v>
      </c>
      <c r="G114" s="90">
        <f t="shared" si="21"/>
        <v>0.68453701432180269</v>
      </c>
      <c r="H114" s="90">
        <f t="shared" si="21"/>
        <v>0.53411887002825664</v>
      </c>
      <c r="I114" s="90">
        <f t="shared" si="21"/>
        <v>0.28476016740614657</v>
      </c>
      <c r="J114" s="90">
        <f t="shared" si="21"/>
        <v>0.44183941127911763</v>
      </c>
      <c r="K114" s="90">
        <f t="shared" si="21"/>
        <v>0.47593845375710686</v>
      </c>
      <c r="L114" s="90">
        <f t="shared" si="21"/>
        <v>0.69736883649733516</v>
      </c>
      <c r="M114" s="90">
        <f t="shared" si="21"/>
        <v>0.66614183262760995</v>
      </c>
      <c r="N114" s="21">
        <f t="shared" si="21"/>
        <v>0.31453534439543945</v>
      </c>
    </row>
    <row r="115" spans="1:15" x14ac:dyDescent="0.2">
      <c r="A115" s="101" t="s">
        <v>20</v>
      </c>
      <c r="B115" s="90">
        <f>B114/B113*100</f>
        <v>2.3491186784517462</v>
      </c>
      <c r="C115" s="90">
        <f t="shared" ref="C115:N115" si="22">C114/C113*100</f>
        <v>1.8404745260212112</v>
      </c>
      <c r="D115" s="90">
        <f t="shared" si="22"/>
        <v>1.9826503942956597</v>
      </c>
      <c r="E115" s="90">
        <f t="shared" si="22"/>
        <v>1.8119271686253406</v>
      </c>
      <c r="F115" s="90">
        <f t="shared" si="22"/>
        <v>1.7038703355566884</v>
      </c>
      <c r="G115" s="90">
        <f t="shared" si="22"/>
        <v>2.2756896026291367</v>
      </c>
      <c r="H115" s="90">
        <f t="shared" si="22"/>
        <v>1.811159106246961</v>
      </c>
      <c r="I115" s="90">
        <f t="shared" si="22"/>
        <v>0.9614645727934541</v>
      </c>
      <c r="J115" s="90">
        <f t="shared" si="22"/>
        <v>1.4730326316828455</v>
      </c>
      <c r="K115" s="90">
        <f t="shared" si="22"/>
        <v>1.5865849135725232</v>
      </c>
      <c r="L115" s="90">
        <f t="shared" si="22"/>
        <v>2.4088456200757684</v>
      </c>
      <c r="M115" s="90">
        <f t="shared" si="22"/>
        <v>2.3270246484971069</v>
      </c>
      <c r="N115" s="21">
        <f t="shared" si="22"/>
        <v>1.0787979067724243</v>
      </c>
    </row>
    <row r="116" spans="1:15" x14ac:dyDescent="0.2">
      <c r="A116" s="101" t="s">
        <v>21</v>
      </c>
      <c r="B116" s="90">
        <f t="shared" ref="B116:N116" si="23">MIN(B85:B110)</f>
        <v>26.27</v>
      </c>
      <c r="C116" s="90">
        <f t="shared" si="23"/>
        <v>26.99</v>
      </c>
      <c r="D116" s="90">
        <f t="shared" si="23"/>
        <v>27.77</v>
      </c>
      <c r="E116" s="90">
        <f t="shared" si="23"/>
        <v>28.34</v>
      </c>
      <c r="F116" s="90">
        <f t="shared" si="23"/>
        <v>29.131</v>
      </c>
      <c r="G116" s="90">
        <f t="shared" si="23"/>
        <v>28.28</v>
      </c>
      <c r="H116" s="90">
        <f t="shared" si="23"/>
        <v>28.36</v>
      </c>
      <c r="I116" s="90">
        <f t="shared" si="23"/>
        <v>29.09</v>
      </c>
      <c r="J116" s="90">
        <f t="shared" si="23"/>
        <v>29.36</v>
      </c>
      <c r="K116" s="90">
        <f t="shared" si="23"/>
        <v>29.42</v>
      </c>
      <c r="L116" s="90">
        <f t="shared" si="23"/>
        <v>27.3</v>
      </c>
      <c r="M116" s="90">
        <f t="shared" si="23"/>
        <v>27.3</v>
      </c>
      <c r="N116" s="21">
        <f t="shared" si="23"/>
        <v>28.560666666666663</v>
      </c>
    </row>
    <row r="117" spans="1:15" x14ac:dyDescent="0.2">
      <c r="A117" s="101" t="s">
        <v>22</v>
      </c>
      <c r="B117" s="90">
        <f t="shared" ref="B117:N117" si="24">MAX(B85:B110)</f>
        <v>29.33</v>
      </c>
      <c r="C117" s="90">
        <f t="shared" si="24"/>
        <v>29.17</v>
      </c>
      <c r="D117" s="90">
        <f t="shared" si="24"/>
        <v>29.73</v>
      </c>
      <c r="E117" s="90">
        <f t="shared" si="24"/>
        <v>30.33</v>
      </c>
      <c r="F117" s="90">
        <f t="shared" si="24"/>
        <v>31.01</v>
      </c>
      <c r="G117" s="90">
        <f t="shared" si="24"/>
        <v>31.53</v>
      </c>
      <c r="H117" s="90">
        <f t="shared" si="24"/>
        <v>30.75</v>
      </c>
      <c r="I117" s="90">
        <f t="shared" si="24"/>
        <v>30.3</v>
      </c>
      <c r="J117" s="90">
        <f t="shared" si="24"/>
        <v>30.9</v>
      </c>
      <c r="K117" s="90">
        <f t="shared" si="24"/>
        <v>31.07</v>
      </c>
      <c r="L117" s="90">
        <f t="shared" si="24"/>
        <v>30.15</v>
      </c>
      <c r="M117" s="90">
        <f t="shared" si="24"/>
        <v>29.98</v>
      </c>
      <c r="N117" s="21">
        <f t="shared" si="24"/>
        <v>29.650000000000006</v>
      </c>
    </row>
    <row r="118" spans="1:15" x14ac:dyDescent="0.2">
      <c r="A118" s="101" t="s">
        <v>23</v>
      </c>
      <c r="B118" s="90">
        <f t="shared" ref="B118:N118" si="25">QUARTILE(B85:B110,1)</f>
        <v>27.922499999999999</v>
      </c>
      <c r="C118" s="90">
        <f t="shared" si="25"/>
        <v>27.73</v>
      </c>
      <c r="D118" s="90">
        <f t="shared" si="25"/>
        <v>27.947500000000002</v>
      </c>
      <c r="E118" s="90">
        <f t="shared" si="25"/>
        <v>28.712499999999999</v>
      </c>
      <c r="F118" s="90">
        <f t="shared" si="25"/>
        <v>29.535</v>
      </c>
      <c r="G118" s="90">
        <f t="shared" si="25"/>
        <v>29.673000000000002</v>
      </c>
      <c r="H118" s="90">
        <f t="shared" si="25"/>
        <v>29.171250000000001</v>
      </c>
      <c r="I118" s="90">
        <f t="shared" si="25"/>
        <v>29.454750000000001</v>
      </c>
      <c r="J118" s="90">
        <f t="shared" si="25"/>
        <v>29.72</v>
      </c>
      <c r="K118" s="90">
        <f t="shared" si="25"/>
        <v>29.692500000000003</v>
      </c>
      <c r="L118" s="90">
        <f t="shared" si="25"/>
        <v>28.684999999999999</v>
      </c>
      <c r="M118" s="90">
        <f t="shared" si="25"/>
        <v>28.16</v>
      </c>
      <c r="N118" s="21">
        <f t="shared" si="25"/>
        <v>28.940208333333334</v>
      </c>
    </row>
    <row r="119" spans="1:15" x14ac:dyDescent="0.2">
      <c r="A119" s="101" t="s">
        <v>24</v>
      </c>
      <c r="B119" s="90">
        <f t="shared" ref="B119:N119" si="26">QUARTILE(B85:B110,2)</f>
        <v>28.1435</v>
      </c>
      <c r="C119" s="90">
        <f t="shared" si="26"/>
        <v>28.093</v>
      </c>
      <c r="D119" s="90">
        <f t="shared" si="26"/>
        <v>28.209499999999998</v>
      </c>
      <c r="E119" s="90">
        <f t="shared" si="26"/>
        <v>28.975999999999999</v>
      </c>
      <c r="F119" s="90">
        <f t="shared" si="26"/>
        <v>29.91</v>
      </c>
      <c r="G119" s="90">
        <f t="shared" si="26"/>
        <v>30.15</v>
      </c>
      <c r="H119" s="90">
        <f t="shared" si="26"/>
        <v>29.4</v>
      </c>
      <c r="I119" s="90">
        <f t="shared" si="26"/>
        <v>29.605</v>
      </c>
      <c r="J119" s="90">
        <f t="shared" si="26"/>
        <v>29.975000000000001</v>
      </c>
      <c r="K119" s="90">
        <f t="shared" si="26"/>
        <v>29.881</v>
      </c>
      <c r="L119" s="90">
        <f t="shared" si="26"/>
        <v>28.925000000000001</v>
      </c>
      <c r="M119" s="90">
        <f t="shared" si="26"/>
        <v>28.765000000000001</v>
      </c>
      <c r="N119" s="21">
        <f t="shared" si="26"/>
        <v>29.120200757575756</v>
      </c>
    </row>
    <row r="120" spans="1:15" x14ac:dyDescent="0.2">
      <c r="A120" s="101" t="s">
        <v>25</v>
      </c>
      <c r="B120" s="90">
        <f t="shared" ref="B120:N120" si="27">QUARTILE(B85:B110,3)</f>
        <v>28.452999999999999</v>
      </c>
      <c r="C120" s="90">
        <f t="shared" si="27"/>
        <v>28.4</v>
      </c>
      <c r="D120" s="90">
        <f t="shared" si="27"/>
        <v>28.602499999999999</v>
      </c>
      <c r="E120" s="90">
        <f t="shared" si="27"/>
        <v>29.247499999999999</v>
      </c>
      <c r="F120" s="90">
        <f t="shared" si="27"/>
        <v>30.246500000000001</v>
      </c>
      <c r="G120" s="90">
        <f t="shared" si="27"/>
        <v>30.43</v>
      </c>
      <c r="H120" s="90">
        <f t="shared" si="27"/>
        <v>29.837499999999999</v>
      </c>
      <c r="I120" s="90">
        <f t="shared" si="27"/>
        <v>29.77</v>
      </c>
      <c r="J120" s="90">
        <f t="shared" si="27"/>
        <v>30.096499999999999</v>
      </c>
      <c r="K120" s="90">
        <f t="shared" si="27"/>
        <v>30.192499999999999</v>
      </c>
      <c r="L120" s="90">
        <f t="shared" si="27"/>
        <v>29.330000000000002</v>
      </c>
      <c r="M120" s="90">
        <f t="shared" si="27"/>
        <v>28.847250000000003</v>
      </c>
      <c r="N120" s="21">
        <f t="shared" si="27"/>
        <v>29.353333333333332</v>
      </c>
    </row>
    <row r="121" spans="1:15" ht="15" x14ac:dyDescent="0.25">
      <c r="A121" s="7"/>
      <c r="B121" s="16"/>
      <c r="C121" s="16"/>
      <c r="D121" s="16"/>
      <c r="E121" s="16"/>
      <c r="F121" s="16"/>
      <c r="G121" s="16"/>
      <c r="H121" s="16"/>
      <c r="I121" s="16"/>
      <c r="J121" s="16"/>
      <c r="K121" s="16"/>
      <c r="L121" s="16"/>
      <c r="M121" s="16"/>
      <c r="N121" s="18"/>
    </row>
    <row r="122" spans="1:15" ht="15" x14ac:dyDescent="0.25">
      <c r="A122" s="9"/>
      <c r="B122" s="16"/>
      <c r="C122" s="16"/>
      <c r="D122" s="16"/>
      <c r="E122" s="16"/>
      <c r="F122" s="16"/>
      <c r="G122" s="16"/>
      <c r="H122" s="16"/>
      <c r="I122" s="16"/>
      <c r="J122" s="16"/>
      <c r="K122" s="16"/>
      <c r="L122" s="16"/>
      <c r="M122" s="16"/>
      <c r="N122" s="18"/>
    </row>
    <row r="123" spans="1:15" ht="15.75" x14ac:dyDescent="0.25">
      <c r="A123" s="12" t="s">
        <v>65</v>
      </c>
    </row>
    <row r="124" spans="1:15" ht="15.75" x14ac:dyDescent="0.25">
      <c r="A124" s="4" t="s">
        <v>15</v>
      </c>
      <c r="B124" s="74" t="s">
        <v>2</v>
      </c>
      <c r="C124" s="74" t="s">
        <v>3</v>
      </c>
      <c r="D124" s="74" t="s">
        <v>4</v>
      </c>
      <c r="E124" s="74" t="s">
        <v>5</v>
      </c>
      <c r="F124" s="74" t="s">
        <v>6</v>
      </c>
      <c r="G124" s="74" t="s">
        <v>16</v>
      </c>
      <c r="H124" s="74" t="s">
        <v>17</v>
      </c>
      <c r="I124" s="74" t="s">
        <v>7</v>
      </c>
      <c r="J124" s="74" t="s">
        <v>8</v>
      </c>
      <c r="K124" s="74" t="s">
        <v>9</v>
      </c>
      <c r="L124" s="74" t="s">
        <v>10</v>
      </c>
      <c r="M124" s="74" t="s">
        <v>11</v>
      </c>
      <c r="N124" s="6" t="s">
        <v>1</v>
      </c>
      <c r="O124" s="6" t="s">
        <v>160</v>
      </c>
    </row>
    <row r="125" spans="1:15" ht="15" x14ac:dyDescent="0.25">
      <c r="A125" s="9">
        <v>2002</v>
      </c>
      <c r="B125" s="22"/>
      <c r="C125" s="22"/>
      <c r="D125" s="22"/>
      <c r="E125" s="22">
        <v>24.7</v>
      </c>
      <c r="F125" s="22">
        <v>23.9</v>
      </c>
      <c r="G125" s="22">
        <v>24</v>
      </c>
      <c r="H125" s="22">
        <v>22.1</v>
      </c>
      <c r="I125" s="22">
        <v>23.1</v>
      </c>
      <c r="J125" s="22">
        <v>22.6</v>
      </c>
      <c r="K125" s="22">
        <v>23.2</v>
      </c>
      <c r="L125" s="22">
        <v>23.6</v>
      </c>
      <c r="M125" s="22">
        <v>22.9</v>
      </c>
      <c r="N125" s="18"/>
      <c r="O125" s="18"/>
    </row>
    <row r="126" spans="1:15" ht="15" x14ac:dyDescent="0.25">
      <c r="A126" s="9">
        <v>2003</v>
      </c>
      <c r="B126" s="22">
        <v>24</v>
      </c>
      <c r="C126" s="22">
        <v>23.5</v>
      </c>
      <c r="D126" s="22">
        <v>22.5</v>
      </c>
      <c r="E126" s="22">
        <v>23.6</v>
      </c>
      <c r="F126" s="22">
        <v>22.8</v>
      </c>
      <c r="G126" s="22">
        <v>22.5</v>
      </c>
      <c r="H126" s="22">
        <v>23.3</v>
      </c>
      <c r="I126" s="22">
        <v>23.4</v>
      </c>
      <c r="J126" s="22"/>
      <c r="K126" s="22"/>
      <c r="L126" s="22"/>
      <c r="M126" s="22"/>
      <c r="N126" s="18"/>
      <c r="O126" s="18"/>
    </row>
    <row r="127" spans="1:15" ht="15" x14ac:dyDescent="0.25">
      <c r="A127" s="9">
        <v>2004</v>
      </c>
      <c r="B127" s="22"/>
      <c r="C127" s="22"/>
      <c r="D127" s="22"/>
      <c r="E127" s="22"/>
      <c r="F127" s="22"/>
      <c r="G127" s="22"/>
      <c r="H127" s="22"/>
      <c r="I127" s="22"/>
      <c r="J127" s="22"/>
      <c r="K127" s="22"/>
      <c r="L127" s="22">
        <v>22.9</v>
      </c>
      <c r="M127" s="22">
        <v>24.1</v>
      </c>
      <c r="N127" s="18"/>
      <c r="O127" s="18"/>
    </row>
    <row r="128" spans="1:15" ht="15" x14ac:dyDescent="0.25">
      <c r="A128" s="9">
        <v>2005</v>
      </c>
      <c r="B128" s="22">
        <v>23.2</v>
      </c>
      <c r="C128" s="22">
        <v>23.2</v>
      </c>
      <c r="D128" s="22">
        <v>23.8</v>
      </c>
      <c r="E128" s="22">
        <v>22.5</v>
      </c>
      <c r="F128" s="22">
        <v>23.8</v>
      </c>
      <c r="G128" s="22">
        <v>23.5</v>
      </c>
      <c r="H128" s="22">
        <v>23.8</v>
      </c>
      <c r="I128" s="22">
        <v>23.5</v>
      </c>
      <c r="J128" s="22">
        <v>23.1</v>
      </c>
      <c r="K128" s="22">
        <v>22.5</v>
      </c>
      <c r="L128" s="22">
        <v>22.7</v>
      </c>
      <c r="M128" s="22">
        <v>21.5</v>
      </c>
      <c r="N128" s="18">
        <f>AVERAGE(B128:M128)</f>
        <v>23.091666666666669</v>
      </c>
      <c r="O128" s="18">
        <f>MIN(B128:M128)</f>
        <v>21.5</v>
      </c>
    </row>
    <row r="129" spans="1:15" ht="15" x14ac:dyDescent="0.25">
      <c r="A129" s="9">
        <v>2006</v>
      </c>
      <c r="B129" s="22">
        <v>23</v>
      </c>
      <c r="C129" s="22">
        <v>23.8</v>
      </c>
      <c r="D129" s="22">
        <v>24.6</v>
      </c>
      <c r="E129" s="22">
        <v>23</v>
      </c>
      <c r="F129" s="22">
        <v>23.1</v>
      </c>
      <c r="G129" s="22">
        <v>23.5</v>
      </c>
      <c r="H129" s="22">
        <v>23</v>
      </c>
      <c r="I129" s="22">
        <v>22.6</v>
      </c>
      <c r="J129" s="22">
        <v>23</v>
      </c>
      <c r="K129" s="22">
        <v>22.6</v>
      </c>
      <c r="L129" s="22">
        <v>22.7</v>
      </c>
      <c r="M129" s="22">
        <v>23.6</v>
      </c>
      <c r="N129" s="18">
        <f t="shared" ref="N129:N142" si="28">AVERAGE(B129:M129)</f>
        <v>23.208333333333332</v>
      </c>
      <c r="O129" s="18">
        <f t="shared" ref="O129:O142" si="29">MIN(B129:M129)</f>
        <v>22.6</v>
      </c>
    </row>
    <row r="130" spans="1:15" ht="15" x14ac:dyDescent="0.25">
      <c r="A130" s="9">
        <v>2007</v>
      </c>
      <c r="B130" s="22">
        <v>23</v>
      </c>
      <c r="C130" s="22">
        <v>23.5</v>
      </c>
      <c r="D130" s="22">
        <v>23.9</v>
      </c>
      <c r="E130" s="22"/>
      <c r="F130" s="22">
        <v>23.3</v>
      </c>
      <c r="G130" s="22">
        <v>22.3</v>
      </c>
      <c r="H130" s="22">
        <v>22.8</v>
      </c>
      <c r="I130" s="22">
        <v>23</v>
      </c>
      <c r="J130" s="22">
        <v>22.8</v>
      </c>
      <c r="K130" s="22">
        <v>22.4</v>
      </c>
      <c r="L130" s="22">
        <v>21.7</v>
      </c>
      <c r="M130" s="22">
        <v>23.1</v>
      </c>
      <c r="N130" s="18">
        <f t="shared" si="28"/>
        <v>22.890909090909091</v>
      </c>
      <c r="O130" s="18">
        <f t="shared" si="29"/>
        <v>21.7</v>
      </c>
    </row>
    <row r="131" spans="1:15" ht="15" x14ac:dyDescent="0.25">
      <c r="A131" s="9">
        <v>2008</v>
      </c>
      <c r="B131" s="22">
        <v>21.8</v>
      </c>
      <c r="C131" s="22">
        <v>23</v>
      </c>
      <c r="D131" s="22">
        <v>22.8</v>
      </c>
      <c r="E131" s="22">
        <v>22.6</v>
      </c>
      <c r="F131" s="22">
        <v>21.1</v>
      </c>
      <c r="G131" s="22">
        <v>22.3</v>
      </c>
      <c r="H131" s="22">
        <v>22.9</v>
      </c>
      <c r="I131" s="22">
        <v>22.7</v>
      </c>
      <c r="J131" s="22">
        <v>23</v>
      </c>
      <c r="K131" s="22">
        <v>23</v>
      </c>
      <c r="L131" s="22">
        <v>18.510000000000002</v>
      </c>
      <c r="M131" s="22">
        <v>19.82</v>
      </c>
      <c r="N131" s="18">
        <f t="shared" si="28"/>
        <v>21.96083333333333</v>
      </c>
      <c r="O131" s="18">
        <f t="shared" si="29"/>
        <v>18.510000000000002</v>
      </c>
    </row>
    <row r="132" spans="1:15" ht="15" x14ac:dyDescent="0.25">
      <c r="A132" s="9">
        <v>2009</v>
      </c>
      <c r="B132" s="22">
        <v>21.3</v>
      </c>
      <c r="C132" s="22"/>
      <c r="D132" s="22">
        <v>23.2</v>
      </c>
      <c r="E132" s="22">
        <v>22</v>
      </c>
      <c r="F132" s="22">
        <v>24</v>
      </c>
      <c r="G132" s="22">
        <v>23</v>
      </c>
      <c r="H132" s="22">
        <v>22.9</v>
      </c>
      <c r="I132" s="22">
        <v>23.1</v>
      </c>
      <c r="J132" s="22">
        <v>23.6</v>
      </c>
      <c r="K132" s="22">
        <v>23.8</v>
      </c>
      <c r="L132" s="22">
        <v>24</v>
      </c>
      <c r="M132" s="22">
        <v>24.2</v>
      </c>
      <c r="N132" s="18">
        <f t="shared" si="28"/>
        <v>23.190909090909091</v>
      </c>
      <c r="O132" s="18">
        <f t="shared" si="29"/>
        <v>21.3</v>
      </c>
    </row>
    <row r="133" spans="1:15" ht="15" x14ac:dyDescent="0.25">
      <c r="A133" s="9">
        <v>2010</v>
      </c>
      <c r="B133" s="22">
        <v>24.2</v>
      </c>
      <c r="C133" s="22">
        <v>26.1</v>
      </c>
      <c r="D133" s="22">
        <v>24.8</v>
      </c>
      <c r="E133" s="22">
        <v>25.1</v>
      </c>
      <c r="F133" s="22">
        <v>24.4</v>
      </c>
      <c r="G133" s="22">
        <v>23.2</v>
      </c>
      <c r="H133" s="22">
        <v>24.1</v>
      </c>
      <c r="I133" s="22">
        <v>23.7</v>
      </c>
      <c r="J133" s="22">
        <v>23.6</v>
      </c>
      <c r="K133" s="22">
        <v>23.3</v>
      </c>
      <c r="L133" s="22">
        <v>22.1</v>
      </c>
      <c r="M133" s="22">
        <v>21.3</v>
      </c>
      <c r="N133" s="18">
        <f t="shared" si="28"/>
        <v>23.824999999999999</v>
      </c>
      <c r="O133" s="18">
        <f t="shared" si="29"/>
        <v>21.3</v>
      </c>
    </row>
    <row r="134" spans="1:15" ht="15" x14ac:dyDescent="0.25">
      <c r="A134" s="9">
        <v>2011</v>
      </c>
      <c r="B134" s="22">
        <v>22.6</v>
      </c>
      <c r="C134" s="22">
        <v>24</v>
      </c>
      <c r="D134" s="22">
        <v>24.4</v>
      </c>
      <c r="E134" s="22">
        <v>22.8</v>
      </c>
      <c r="F134" s="22">
        <v>22.3</v>
      </c>
      <c r="G134" s="22">
        <v>23</v>
      </c>
      <c r="H134" s="22">
        <v>22.8</v>
      </c>
      <c r="I134" s="22">
        <v>22.8</v>
      </c>
      <c r="J134" s="22">
        <v>23.2</v>
      </c>
      <c r="K134" s="22">
        <v>23.2</v>
      </c>
      <c r="L134" s="22">
        <v>22.8</v>
      </c>
      <c r="M134" s="22">
        <v>23.4</v>
      </c>
      <c r="N134" s="18">
        <f t="shared" si="28"/>
        <v>23.108333333333334</v>
      </c>
      <c r="O134" s="18">
        <f t="shared" si="29"/>
        <v>22.3</v>
      </c>
    </row>
    <row r="135" spans="1:15" ht="15" x14ac:dyDescent="0.25">
      <c r="A135" s="9">
        <v>2012</v>
      </c>
      <c r="B135" s="22">
        <v>23.5</v>
      </c>
      <c r="C135" s="22">
        <v>25.6</v>
      </c>
      <c r="D135" s="22">
        <v>24.3</v>
      </c>
      <c r="E135" s="22">
        <v>23.3</v>
      </c>
      <c r="F135" s="22">
        <v>24</v>
      </c>
      <c r="G135" s="22">
        <v>23.6</v>
      </c>
      <c r="H135" s="22">
        <v>23.7</v>
      </c>
      <c r="I135" s="22">
        <v>22.78</v>
      </c>
      <c r="J135" s="22">
        <v>23.62</v>
      </c>
      <c r="K135" s="22">
        <v>23.15</v>
      </c>
      <c r="L135" s="22">
        <v>22.39</v>
      </c>
      <c r="M135" s="22">
        <v>22.39</v>
      </c>
      <c r="N135" s="18">
        <f t="shared" si="28"/>
        <v>23.5275</v>
      </c>
      <c r="O135" s="18">
        <f t="shared" si="29"/>
        <v>22.39</v>
      </c>
    </row>
    <row r="136" spans="1:15" ht="15" x14ac:dyDescent="0.25">
      <c r="A136" s="9">
        <v>2013</v>
      </c>
      <c r="B136" s="22">
        <v>24.77</v>
      </c>
      <c r="C136" s="22">
        <v>23.86</v>
      </c>
      <c r="D136" s="22">
        <v>22.99</v>
      </c>
      <c r="E136" s="22">
        <v>24.88</v>
      </c>
      <c r="F136" s="22">
        <v>23.79</v>
      </c>
      <c r="G136" s="22">
        <v>22.39</v>
      </c>
      <c r="H136" s="22">
        <v>22.56</v>
      </c>
      <c r="I136" s="22">
        <v>23</v>
      </c>
      <c r="J136" s="22">
        <v>23.26</v>
      </c>
      <c r="K136" s="22">
        <v>23.41</v>
      </c>
      <c r="L136" s="22">
        <v>22.88</v>
      </c>
      <c r="M136" s="22">
        <v>22.72</v>
      </c>
      <c r="N136" s="18">
        <f t="shared" si="28"/>
        <v>23.375833333333333</v>
      </c>
      <c r="O136" s="18">
        <f t="shared" si="29"/>
        <v>22.39</v>
      </c>
    </row>
    <row r="137" spans="1:15" ht="15" x14ac:dyDescent="0.25">
      <c r="A137" s="9">
        <v>2014</v>
      </c>
      <c r="B137" s="22">
        <v>25.04</v>
      </c>
      <c r="C137" s="22">
        <v>24.27</v>
      </c>
      <c r="D137" s="22">
        <v>23.93</v>
      </c>
      <c r="E137" s="22">
        <v>25.38</v>
      </c>
      <c r="F137" s="22">
        <v>22.88</v>
      </c>
      <c r="G137" s="22">
        <v>23.98</v>
      </c>
      <c r="H137" s="22">
        <v>24.03</v>
      </c>
      <c r="I137" s="22">
        <v>23.98</v>
      </c>
      <c r="J137" s="22">
        <v>23.81</v>
      </c>
      <c r="K137" s="22">
        <v>23.98</v>
      </c>
      <c r="L137" s="22">
        <v>23.72</v>
      </c>
      <c r="M137" s="22">
        <v>23.97</v>
      </c>
      <c r="N137" s="18">
        <f t="shared" si="28"/>
        <v>24.080833333333334</v>
      </c>
      <c r="O137" s="18">
        <f t="shared" si="29"/>
        <v>22.88</v>
      </c>
    </row>
    <row r="138" spans="1:15" ht="15" x14ac:dyDescent="0.25">
      <c r="A138" s="9">
        <v>2015</v>
      </c>
      <c r="B138" s="22">
        <v>25.53</v>
      </c>
      <c r="C138" s="22">
        <v>23.72</v>
      </c>
      <c r="D138" s="22">
        <v>25.82</v>
      </c>
      <c r="E138" s="22">
        <v>25.17</v>
      </c>
      <c r="F138" s="22">
        <v>24.8</v>
      </c>
      <c r="G138" s="22">
        <v>23.2</v>
      </c>
      <c r="H138" s="22">
        <v>24.62</v>
      </c>
      <c r="I138" s="22">
        <v>23.43</v>
      </c>
      <c r="J138" s="22">
        <v>23.24</v>
      </c>
      <c r="K138" s="22">
        <v>23.83</v>
      </c>
      <c r="L138" s="22">
        <v>24.07</v>
      </c>
      <c r="M138" s="22">
        <v>25.72</v>
      </c>
      <c r="N138" s="18">
        <f t="shared" si="28"/>
        <v>24.429166666666664</v>
      </c>
      <c r="O138" s="18">
        <f t="shared" si="29"/>
        <v>23.2</v>
      </c>
    </row>
    <row r="139" spans="1:15" ht="15" x14ac:dyDescent="0.25">
      <c r="A139" s="9">
        <v>2016</v>
      </c>
      <c r="B139" s="22">
        <v>24.95</v>
      </c>
      <c r="C139" s="22">
        <v>24.05</v>
      </c>
      <c r="D139" s="22">
        <v>24.72</v>
      </c>
      <c r="E139" s="22">
        <v>23.44</v>
      </c>
      <c r="F139" s="22">
        <v>24.66</v>
      </c>
      <c r="G139" s="22">
        <v>22.67</v>
      </c>
      <c r="H139" s="22">
        <v>22.1</v>
      </c>
      <c r="I139" s="22">
        <v>24.11</v>
      </c>
      <c r="J139" s="22">
        <v>22.73</v>
      </c>
      <c r="K139" s="22">
        <v>23.83</v>
      </c>
      <c r="L139" s="22">
        <v>22.81</v>
      </c>
      <c r="M139" s="22">
        <v>23.62</v>
      </c>
      <c r="N139" s="18">
        <f t="shared" si="28"/>
        <v>23.640833333333333</v>
      </c>
      <c r="O139" s="18">
        <f t="shared" si="29"/>
        <v>22.1</v>
      </c>
    </row>
    <row r="140" spans="1:15" ht="15" x14ac:dyDescent="0.25">
      <c r="A140" s="9">
        <v>2017</v>
      </c>
      <c r="B140" s="22">
        <v>21.37</v>
      </c>
      <c r="C140" s="22">
        <v>22.14</v>
      </c>
      <c r="D140" s="22">
        <v>23.96</v>
      </c>
      <c r="E140" s="22">
        <v>23.98</v>
      </c>
      <c r="F140" s="22">
        <v>23.14</v>
      </c>
      <c r="G140" s="22">
        <v>23.65</v>
      </c>
      <c r="H140" s="22">
        <v>22.44</v>
      </c>
      <c r="I140" s="22">
        <v>23.25</v>
      </c>
      <c r="J140" s="22">
        <v>22.79</v>
      </c>
      <c r="K140" s="22">
        <v>23.46</v>
      </c>
      <c r="L140" s="22">
        <v>22.88</v>
      </c>
      <c r="M140" s="22">
        <v>22.81</v>
      </c>
      <c r="N140" s="18">
        <f t="shared" si="28"/>
        <v>22.989166666666666</v>
      </c>
      <c r="O140" s="18">
        <f t="shared" si="29"/>
        <v>21.37</v>
      </c>
    </row>
    <row r="141" spans="1:15" ht="15" x14ac:dyDescent="0.25">
      <c r="A141" s="9">
        <v>2018</v>
      </c>
      <c r="B141" s="22">
        <v>22.84</v>
      </c>
      <c r="C141" s="22">
        <v>24.51</v>
      </c>
      <c r="D141" s="16">
        <v>24.07</v>
      </c>
      <c r="E141" s="16">
        <v>22.6</v>
      </c>
      <c r="F141" s="16">
        <v>22.21</v>
      </c>
      <c r="G141" s="16">
        <v>21.8</v>
      </c>
      <c r="H141" s="16">
        <v>22.46</v>
      </c>
      <c r="I141" s="16">
        <v>22.84</v>
      </c>
      <c r="J141" s="16">
        <v>22.96</v>
      </c>
      <c r="K141" s="16">
        <v>22.78</v>
      </c>
      <c r="L141" s="16">
        <v>22.99</v>
      </c>
      <c r="M141" s="16">
        <v>23.1</v>
      </c>
      <c r="N141" s="18">
        <f t="shared" si="28"/>
        <v>22.930000000000007</v>
      </c>
      <c r="O141" s="18">
        <f t="shared" si="29"/>
        <v>21.8</v>
      </c>
    </row>
    <row r="142" spans="1:15" ht="15" x14ac:dyDescent="0.25">
      <c r="A142" s="9">
        <v>2019</v>
      </c>
      <c r="B142" s="16">
        <v>23.87</v>
      </c>
      <c r="C142" s="16">
        <v>23.92</v>
      </c>
      <c r="D142" s="16">
        <v>23.52</v>
      </c>
      <c r="E142" s="16">
        <v>23.27</v>
      </c>
      <c r="F142" s="16">
        <v>23.85</v>
      </c>
      <c r="G142" s="16">
        <v>22.39</v>
      </c>
      <c r="H142" s="16">
        <v>22.51</v>
      </c>
      <c r="I142" s="16">
        <v>21.63</v>
      </c>
      <c r="J142" s="16">
        <v>21.9</v>
      </c>
      <c r="K142" s="16">
        <v>22.32</v>
      </c>
      <c r="L142" s="16">
        <v>22.95</v>
      </c>
      <c r="M142" s="16">
        <v>21.34</v>
      </c>
      <c r="N142" s="18">
        <f t="shared" si="28"/>
        <v>22.789166666666663</v>
      </c>
      <c r="O142" s="18">
        <f t="shared" si="29"/>
        <v>21.34</v>
      </c>
    </row>
    <row r="143" spans="1:15" ht="15" x14ac:dyDescent="0.25">
      <c r="A143" s="9">
        <v>2020</v>
      </c>
      <c r="B143" s="16">
        <v>22.56</v>
      </c>
      <c r="C143" s="16">
        <v>21.79</v>
      </c>
      <c r="D143" s="16">
        <v>24.77</v>
      </c>
      <c r="E143" s="16">
        <v>23.62</v>
      </c>
      <c r="F143" s="16">
        <v>23.41</v>
      </c>
      <c r="G143" s="16">
        <v>22.89</v>
      </c>
      <c r="H143" s="16">
        <v>23.01</v>
      </c>
      <c r="I143" s="16">
        <v>21.84</v>
      </c>
      <c r="J143" s="16">
        <v>22.99</v>
      </c>
      <c r="K143" s="16">
        <v>23.27</v>
      </c>
      <c r="L143" s="16">
        <v>22.52</v>
      </c>
      <c r="M143" s="16">
        <v>22.71</v>
      </c>
      <c r="N143" s="18">
        <f>AVERAGE(B143:M143)</f>
        <v>22.948333333333334</v>
      </c>
      <c r="O143" s="18">
        <f>MIN(B143:M143)</f>
        <v>21.79</v>
      </c>
    </row>
    <row r="144" spans="1:15" ht="15" x14ac:dyDescent="0.25">
      <c r="A144" s="9">
        <v>2021</v>
      </c>
      <c r="B144" s="16">
        <v>22.23</v>
      </c>
      <c r="C144" s="16">
        <v>22.51</v>
      </c>
      <c r="D144" s="16">
        <v>23.72</v>
      </c>
      <c r="E144" s="16">
        <v>23.65</v>
      </c>
      <c r="F144" s="16">
        <v>23.72</v>
      </c>
      <c r="G144" s="16">
        <v>24.632000000000001</v>
      </c>
      <c r="H144" s="16"/>
      <c r="I144" s="16"/>
      <c r="J144" s="16">
        <v>22.21</v>
      </c>
      <c r="K144" s="16">
        <v>23.32</v>
      </c>
      <c r="L144" s="16"/>
      <c r="M144" s="16"/>
      <c r="N144" s="18"/>
      <c r="O144" s="18"/>
    </row>
    <row r="145" spans="1:15" ht="15" x14ac:dyDescent="0.25">
      <c r="A145" s="9">
        <v>2022</v>
      </c>
      <c r="B145" s="16"/>
      <c r="C145" s="16"/>
      <c r="D145" s="16"/>
      <c r="E145" s="16"/>
      <c r="F145" s="16"/>
      <c r="G145" s="16"/>
      <c r="H145" s="16"/>
      <c r="I145" s="16"/>
      <c r="J145" s="16"/>
      <c r="K145" s="16"/>
      <c r="L145" s="16"/>
      <c r="M145" s="16"/>
      <c r="N145" s="18"/>
      <c r="O145" s="18"/>
    </row>
    <row r="146" spans="1:15" ht="15" x14ac:dyDescent="0.25">
      <c r="A146" s="9">
        <v>2023</v>
      </c>
      <c r="B146" s="16"/>
      <c r="C146" s="16"/>
      <c r="D146" s="16"/>
      <c r="E146" s="16"/>
      <c r="F146" s="16"/>
      <c r="G146" s="16"/>
      <c r="H146" s="16"/>
      <c r="I146" s="16"/>
      <c r="J146" s="16"/>
      <c r="K146" s="16"/>
      <c r="L146" s="16"/>
      <c r="M146" s="16"/>
      <c r="N146" s="18"/>
      <c r="O146" s="18"/>
    </row>
    <row r="147" spans="1:15" ht="15" x14ac:dyDescent="0.25">
      <c r="A147" s="9">
        <v>2024</v>
      </c>
      <c r="B147" s="16"/>
      <c r="C147" s="16"/>
      <c r="D147" s="16"/>
      <c r="E147" s="16"/>
      <c r="F147" s="16"/>
      <c r="G147" s="16"/>
      <c r="H147" s="16"/>
      <c r="I147" s="16"/>
      <c r="J147" s="16"/>
      <c r="K147" s="16"/>
      <c r="L147" s="16"/>
      <c r="M147" s="16"/>
      <c r="N147" s="18"/>
      <c r="O147" s="18"/>
    </row>
    <row r="148" spans="1:15" ht="15" x14ac:dyDescent="0.25">
      <c r="A148" s="9">
        <v>2025</v>
      </c>
      <c r="B148" s="16"/>
      <c r="C148" s="16"/>
      <c r="D148" s="16"/>
      <c r="E148" s="16"/>
      <c r="F148" s="16"/>
      <c r="G148" s="16"/>
      <c r="H148" s="16"/>
      <c r="I148" s="16"/>
      <c r="J148" s="16"/>
      <c r="K148" s="16"/>
      <c r="L148" s="16"/>
      <c r="M148" s="16"/>
      <c r="N148" s="18"/>
      <c r="O148" s="18"/>
    </row>
    <row r="149" spans="1:15" ht="15" x14ac:dyDescent="0.25">
      <c r="A149" s="9">
        <v>2026</v>
      </c>
      <c r="B149" s="16"/>
      <c r="C149" s="16"/>
      <c r="D149" s="16"/>
      <c r="E149" s="16"/>
      <c r="F149" s="16"/>
      <c r="G149" s="16"/>
      <c r="H149" s="16"/>
      <c r="I149" s="16"/>
      <c r="J149" s="16"/>
      <c r="K149" s="16"/>
      <c r="L149" s="16"/>
      <c r="M149" s="16"/>
      <c r="N149" s="18"/>
      <c r="O149" s="18"/>
    </row>
    <row r="150" spans="1:15" ht="15" x14ac:dyDescent="0.25">
      <c r="A150" s="9">
        <v>2027</v>
      </c>
      <c r="B150" s="16"/>
      <c r="C150" s="16"/>
      <c r="D150" s="16"/>
      <c r="E150" s="16"/>
      <c r="F150" s="16"/>
      <c r="G150" s="16"/>
      <c r="H150" s="16"/>
      <c r="I150" s="16"/>
      <c r="J150" s="16"/>
      <c r="K150" s="16"/>
      <c r="L150" s="16"/>
      <c r="M150" s="16"/>
      <c r="N150" s="18"/>
      <c r="O150" s="18"/>
    </row>
    <row r="151" spans="1:15" x14ac:dyDescent="0.2">
      <c r="A151" s="9">
        <v>2028</v>
      </c>
    </row>
    <row r="152" spans="1:15" ht="15" x14ac:dyDescent="0.25">
      <c r="A152" s="7"/>
      <c r="N152" s="19"/>
    </row>
    <row r="153" spans="1:15" x14ac:dyDescent="0.2">
      <c r="A153" s="101" t="s">
        <v>18</v>
      </c>
      <c r="B153" s="90">
        <f t="shared" ref="B153:N153" si="30">AVERAGE(B125:B150)</f>
        <v>23.320000000000004</v>
      </c>
      <c r="C153" s="90">
        <f t="shared" si="30"/>
        <v>23.733529411764707</v>
      </c>
      <c r="D153" s="90">
        <f t="shared" si="30"/>
        <v>23.988888888888887</v>
      </c>
      <c r="E153" s="90">
        <f t="shared" si="30"/>
        <v>23.643888888888892</v>
      </c>
      <c r="F153" s="90">
        <f t="shared" si="30"/>
        <v>23.429473684210532</v>
      </c>
      <c r="G153" s="90">
        <f t="shared" si="30"/>
        <v>23.079052631578946</v>
      </c>
      <c r="H153" s="90">
        <f t="shared" si="30"/>
        <v>23.062777777777779</v>
      </c>
      <c r="I153" s="90">
        <f t="shared" si="30"/>
        <v>23.042222222222218</v>
      </c>
      <c r="J153" s="90">
        <f t="shared" si="30"/>
        <v>23.022777777777776</v>
      </c>
      <c r="K153" s="90">
        <f t="shared" si="30"/>
        <v>23.186111111111106</v>
      </c>
      <c r="L153" s="90">
        <f t="shared" si="30"/>
        <v>22.678888888888888</v>
      </c>
      <c r="M153" s="90">
        <f t="shared" si="30"/>
        <v>22.905555555555555</v>
      </c>
      <c r="N153" s="20">
        <f t="shared" si="30"/>
        <v>23.249176136363637</v>
      </c>
    </row>
    <row r="154" spans="1:15" x14ac:dyDescent="0.2">
      <c r="A154" s="101" t="s">
        <v>19</v>
      </c>
      <c r="B154" s="90">
        <f t="shared" ref="B154:N154" si="31">STDEV(B125:B150)</f>
        <v>1.2625976956958498</v>
      </c>
      <c r="C154" s="90">
        <f t="shared" si="31"/>
        <v>1.088191970520773</v>
      </c>
      <c r="D154" s="90">
        <f t="shared" si="31"/>
        <v>0.81859915414285578</v>
      </c>
      <c r="E154" s="90">
        <f t="shared" si="31"/>
        <v>1.0243743507417178</v>
      </c>
      <c r="F154" s="90">
        <f t="shared" si="31"/>
        <v>0.90775347659428163</v>
      </c>
      <c r="G154" s="90">
        <f t="shared" si="31"/>
        <v>0.72275656526356002</v>
      </c>
      <c r="H154" s="90">
        <f t="shared" si="31"/>
        <v>0.71961432117616309</v>
      </c>
      <c r="I154" s="90">
        <f t="shared" si="31"/>
        <v>0.63774931047123518</v>
      </c>
      <c r="J154" s="90">
        <f t="shared" si="31"/>
        <v>0.48984758200359774</v>
      </c>
      <c r="K154" s="90">
        <f t="shared" si="31"/>
        <v>0.5077648701896309</v>
      </c>
      <c r="L154" s="90">
        <f t="shared" si="31"/>
        <v>1.2060479401694308</v>
      </c>
      <c r="M154" s="90">
        <f t="shared" si="31"/>
        <v>1.3359694529011383</v>
      </c>
      <c r="N154" s="21">
        <f t="shared" si="31"/>
        <v>0.57573090041541419</v>
      </c>
    </row>
    <row r="155" spans="1:15" x14ac:dyDescent="0.2">
      <c r="A155" s="101" t="s">
        <v>20</v>
      </c>
      <c r="B155" s="90">
        <f>B154/B153*100</f>
        <v>5.4142268254539001</v>
      </c>
      <c r="C155" s="90">
        <f t="shared" ref="C155:N155" si="32">C154/C153*100</f>
        <v>4.5850406470996949</v>
      </c>
      <c r="D155" s="90">
        <f t="shared" si="32"/>
        <v>3.4124096282008813</v>
      </c>
      <c r="E155" s="90">
        <f t="shared" si="32"/>
        <v>4.3325121157336683</v>
      </c>
      <c r="F155" s="90">
        <f t="shared" si="32"/>
        <v>3.8744083150533175</v>
      </c>
      <c r="G155" s="90">
        <f t="shared" si="32"/>
        <v>3.1316561247172512</v>
      </c>
      <c r="H155" s="90">
        <f t="shared" si="32"/>
        <v>3.1202413174598163</v>
      </c>
      <c r="I155" s="90">
        <f t="shared" si="32"/>
        <v>2.7677422095868058</v>
      </c>
      <c r="J155" s="90">
        <f t="shared" si="32"/>
        <v>2.1276649878296277</v>
      </c>
      <c r="K155" s="90">
        <f t="shared" si="32"/>
        <v>2.1899527167637136</v>
      </c>
      <c r="L155" s="90">
        <f t="shared" si="32"/>
        <v>5.3179322235681141</v>
      </c>
      <c r="M155" s="90">
        <f t="shared" si="32"/>
        <v>5.8325127703663568</v>
      </c>
      <c r="N155" s="21">
        <f t="shared" si="32"/>
        <v>2.4763496867096437</v>
      </c>
    </row>
    <row r="156" spans="1:15" x14ac:dyDescent="0.2">
      <c r="A156" s="101" t="s">
        <v>21</v>
      </c>
      <c r="B156" s="90">
        <f t="shared" ref="B156:N156" si="33">MIN(B125:B150)</f>
        <v>21.3</v>
      </c>
      <c r="C156" s="90">
        <f t="shared" si="33"/>
        <v>21.79</v>
      </c>
      <c r="D156" s="90">
        <f t="shared" si="33"/>
        <v>22.5</v>
      </c>
      <c r="E156" s="90">
        <f t="shared" si="33"/>
        <v>22</v>
      </c>
      <c r="F156" s="90">
        <f t="shared" si="33"/>
        <v>21.1</v>
      </c>
      <c r="G156" s="90">
        <f t="shared" si="33"/>
        <v>21.8</v>
      </c>
      <c r="H156" s="90">
        <f t="shared" si="33"/>
        <v>22.1</v>
      </c>
      <c r="I156" s="90">
        <f t="shared" si="33"/>
        <v>21.63</v>
      </c>
      <c r="J156" s="90">
        <f t="shared" si="33"/>
        <v>21.9</v>
      </c>
      <c r="K156" s="90">
        <f t="shared" si="33"/>
        <v>22.32</v>
      </c>
      <c r="L156" s="90">
        <f t="shared" si="33"/>
        <v>18.510000000000002</v>
      </c>
      <c r="M156" s="90">
        <f t="shared" si="33"/>
        <v>19.82</v>
      </c>
      <c r="N156" s="21">
        <f t="shared" si="33"/>
        <v>21.96083333333333</v>
      </c>
    </row>
    <row r="157" spans="1:15" x14ac:dyDescent="0.2">
      <c r="A157" s="101" t="s">
        <v>22</v>
      </c>
      <c r="B157" s="90">
        <f t="shared" ref="B157:N157" si="34">MAX(B125:B150)</f>
        <v>25.53</v>
      </c>
      <c r="C157" s="90">
        <f t="shared" si="34"/>
        <v>26.1</v>
      </c>
      <c r="D157" s="90">
        <f t="shared" si="34"/>
        <v>25.82</v>
      </c>
      <c r="E157" s="90">
        <f t="shared" si="34"/>
        <v>25.38</v>
      </c>
      <c r="F157" s="90">
        <f t="shared" si="34"/>
        <v>24.8</v>
      </c>
      <c r="G157" s="90">
        <f t="shared" si="34"/>
        <v>24.632000000000001</v>
      </c>
      <c r="H157" s="90">
        <f t="shared" si="34"/>
        <v>24.62</v>
      </c>
      <c r="I157" s="90">
        <f t="shared" si="34"/>
        <v>24.11</v>
      </c>
      <c r="J157" s="90">
        <f t="shared" si="34"/>
        <v>23.81</v>
      </c>
      <c r="K157" s="90">
        <f t="shared" si="34"/>
        <v>23.98</v>
      </c>
      <c r="L157" s="90">
        <f t="shared" si="34"/>
        <v>24.07</v>
      </c>
      <c r="M157" s="90">
        <f t="shared" si="34"/>
        <v>25.72</v>
      </c>
      <c r="N157" s="21">
        <f t="shared" si="34"/>
        <v>24.429166666666664</v>
      </c>
    </row>
    <row r="158" spans="1:15" x14ac:dyDescent="0.2">
      <c r="A158" s="101" t="s">
        <v>23</v>
      </c>
      <c r="B158" s="90">
        <f t="shared" ref="B158:N158" si="35">QUARTILE(B125:B150,1)</f>
        <v>22.57</v>
      </c>
      <c r="C158" s="90">
        <f t="shared" si="35"/>
        <v>23.2</v>
      </c>
      <c r="D158" s="90">
        <f t="shared" si="35"/>
        <v>23.57</v>
      </c>
      <c r="E158" s="90">
        <f t="shared" si="35"/>
        <v>22.85</v>
      </c>
      <c r="F158" s="90">
        <f t="shared" si="35"/>
        <v>22.990000000000002</v>
      </c>
      <c r="G158" s="90">
        <f t="shared" si="35"/>
        <v>22.445</v>
      </c>
      <c r="H158" s="90">
        <f t="shared" si="35"/>
        <v>22.522500000000001</v>
      </c>
      <c r="I158" s="90">
        <f t="shared" si="35"/>
        <v>22.785</v>
      </c>
      <c r="J158" s="90">
        <f t="shared" si="35"/>
        <v>22.7925</v>
      </c>
      <c r="K158" s="90">
        <f t="shared" si="35"/>
        <v>22.835000000000001</v>
      </c>
      <c r="L158" s="90">
        <f t="shared" si="35"/>
        <v>22.564999999999998</v>
      </c>
      <c r="M158" s="90">
        <f t="shared" si="35"/>
        <v>22.47</v>
      </c>
      <c r="N158" s="21">
        <f t="shared" si="35"/>
        <v>22.943750000000001</v>
      </c>
    </row>
    <row r="159" spans="1:15" x14ac:dyDescent="0.2">
      <c r="A159" s="101" t="s">
        <v>24</v>
      </c>
      <c r="B159" s="90">
        <f t="shared" ref="B159:N159" si="36">QUARTILE(B125:B150,2)</f>
        <v>23.1</v>
      </c>
      <c r="C159" s="90">
        <f t="shared" si="36"/>
        <v>23.8</v>
      </c>
      <c r="D159" s="90">
        <f t="shared" si="36"/>
        <v>23.945</v>
      </c>
      <c r="E159" s="90">
        <f t="shared" si="36"/>
        <v>23.520000000000003</v>
      </c>
      <c r="F159" s="90">
        <f t="shared" si="36"/>
        <v>23.72</v>
      </c>
      <c r="G159" s="90">
        <f t="shared" si="36"/>
        <v>23</v>
      </c>
      <c r="H159" s="90">
        <f t="shared" si="36"/>
        <v>22.9</v>
      </c>
      <c r="I159" s="90">
        <f t="shared" si="36"/>
        <v>23.05</v>
      </c>
      <c r="J159" s="90">
        <f t="shared" si="36"/>
        <v>23</v>
      </c>
      <c r="K159" s="90">
        <f t="shared" si="36"/>
        <v>23.234999999999999</v>
      </c>
      <c r="L159" s="90">
        <f t="shared" si="36"/>
        <v>22.844999999999999</v>
      </c>
      <c r="M159" s="90">
        <f t="shared" si="36"/>
        <v>23</v>
      </c>
      <c r="N159" s="21">
        <f t="shared" si="36"/>
        <v>23.149621212121211</v>
      </c>
    </row>
    <row r="160" spans="1:15" x14ac:dyDescent="0.2">
      <c r="A160" s="101" t="s">
        <v>25</v>
      </c>
      <c r="B160" s="90">
        <f t="shared" ref="B160:N160" si="37">QUARTILE(B125:B150,3)</f>
        <v>24.15</v>
      </c>
      <c r="C160" s="90">
        <f t="shared" si="37"/>
        <v>24.05</v>
      </c>
      <c r="D160" s="90">
        <f t="shared" si="37"/>
        <v>24.55</v>
      </c>
      <c r="E160" s="90">
        <f t="shared" si="37"/>
        <v>24.52</v>
      </c>
      <c r="F160" s="90">
        <f t="shared" si="37"/>
        <v>23.95</v>
      </c>
      <c r="G160" s="90">
        <f t="shared" si="37"/>
        <v>23.55</v>
      </c>
      <c r="H160" s="90">
        <f t="shared" si="37"/>
        <v>23.6</v>
      </c>
      <c r="I160" s="90">
        <f t="shared" si="37"/>
        <v>23.422499999999999</v>
      </c>
      <c r="J160" s="90">
        <f t="shared" si="37"/>
        <v>23.255000000000003</v>
      </c>
      <c r="K160" s="90">
        <f t="shared" si="37"/>
        <v>23.447500000000002</v>
      </c>
      <c r="L160" s="90">
        <f t="shared" si="37"/>
        <v>22.979999999999997</v>
      </c>
      <c r="M160" s="90">
        <f t="shared" si="37"/>
        <v>23.615000000000002</v>
      </c>
      <c r="N160" s="21">
        <f t="shared" si="37"/>
        <v>23.555833333333332</v>
      </c>
    </row>
    <row r="161" spans="1:29" x14ac:dyDescent="0.2">
      <c r="A161" s="9"/>
      <c r="B161" s="16"/>
      <c r="C161" s="16"/>
      <c r="D161" s="16"/>
      <c r="E161" s="16"/>
      <c r="F161" s="16"/>
      <c r="G161" s="16"/>
      <c r="H161" s="16"/>
      <c r="I161" s="16"/>
      <c r="J161" s="16"/>
      <c r="K161" s="16"/>
      <c r="L161" s="16"/>
      <c r="M161" s="16"/>
      <c r="N161" s="21"/>
    </row>
    <row r="162" spans="1:29" x14ac:dyDescent="0.2">
      <c r="A162" s="9"/>
      <c r="B162" s="16"/>
      <c r="C162" s="16"/>
      <c r="D162" s="16"/>
      <c r="E162" s="16"/>
      <c r="F162" s="16"/>
      <c r="G162" s="16"/>
      <c r="H162" s="16"/>
      <c r="I162" s="16"/>
      <c r="J162" s="16"/>
      <c r="K162" s="16"/>
      <c r="L162" s="16"/>
      <c r="M162" s="16"/>
      <c r="N162" s="21"/>
    </row>
    <row r="163" spans="1:29" ht="15.75" x14ac:dyDescent="0.25">
      <c r="A163" s="12" t="s">
        <v>66</v>
      </c>
    </row>
    <row r="164" spans="1:29" ht="15.75" x14ac:dyDescent="0.25">
      <c r="A164" s="4" t="s">
        <v>15</v>
      </c>
      <c r="B164" s="74" t="s">
        <v>2</v>
      </c>
      <c r="C164" s="74" t="s">
        <v>3</v>
      </c>
      <c r="D164" s="74" t="s">
        <v>4</v>
      </c>
      <c r="E164" s="74" t="s">
        <v>5</v>
      </c>
      <c r="F164" s="74" t="s">
        <v>6</v>
      </c>
      <c r="G164" s="74" t="s">
        <v>16</v>
      </c>
      <c r="H164" s="74" t="s">
        <v>17</v>
      </c>
      <c r="I164" s="74" t="s">
        <v>7</v>
      </c>
      <c r="J164" s="74" t="s">
        <v>8</v>
      </c>
      <c r="K164" s="74" t="s">
        <v>9</v>
      </c>
      <c r="L164" s="74" t="s">
        <v>10</v>
      </c>
      <c r="M164" s="74" t="s">
        <v>11</v>
      </c>
      <c r="N164" s="6" t="s">
        <v>1</v>
      </c>
    </row>
    <row r="165" spans="1:29" ht="15" x14ac:dyDescent="0.25">
      <c r="A165" s="9">
        <v>2002</v>
      </c>
      <c r="B165" s="22"/>
      <c r="C165" s="22"/>
      <c r="D165" s="22"/>
      <c r="E165" s="22">
        <v>26.32</v>
      </c>
      <c r="F165" s="22">
        <v>26.21</v>
      </c>
      <c r="G165" s="22">
        <v>25.83</v>
      </c>
      <c r="H165" s="22">
        <v>25.7</v>
      </c>
      <c r="I165" s="22">
        <v>25.55</v>
      </c>
      <c r="J165" s="22">
        <v>24.72</v>
      </c>
      <c r="K165" s="22">
        <v>24.55</v>
      </c>
      <c r="L165" s="22">
        <v>24.43</v>
      </c>
      <c r="M165" s="22">
        <v>26.26</v>
      </c>
      <c r="N165" s="18"/>
    </row>
    <row r="166" spans="1:29" ht="15" x14ac:dyDescent="0.25">
      <c r="A166" s="9">
        <v>2003</v>
      </c>
      <c r="B166" s="22">
        <v>26.6</v>
      </c>
      <c r="C166" s="22">
        <v>26.53</v>
      </c>
      <c r="D166" s="22">
        <v>26.24</v>
      </c>
      <c r="E166" s="22">
        <v>26.24</v>
      </c>
      <c r="F166" s="22">
        <v>25.53</v>
      </c>
      <c r="G166" s="22">
        <v>24.27</v>
      </c>
      <c r="H166" s="22">
        <v>25.26</v>
      </c>
      <c r="I166" s="22">
        <v>24.28</v>
      </c>
      <c r="J166" s="22"/>
      <c r="K166" s="22"/>
      <c r="L166" s="22"/>
      <c r="M166" s="22"/>
      <c r="N166" s="18"/>
    </row>
    <row r="167" spans="1:29" ht="15" x14ac:dyDescent="0.25">
      <c r="A167" s="9">
        <v>2004</v>
      </c>
      <c r="B167" s="22"/>
      <c r="C167" s="22"/>
      <c r="D167" s="22"/>
      <c r="E167" s="22"/>
      <c r="F167" s="22"/>
      <c r="G167" s="22"/>
      <c r="H167" s="22"/>
      <c r="I167" s="22"/>
      <c r="J167" s="22"/>
      <c r="K167" s="22"/>
      <c r="L167" s="22">
        <v>24.89</v>
      </c>
      <c r="M167" s="22">
        <v>26.06</v>
      </c>
      <c r="N167" s="18"/>
    </row>
    <row r="168" spans="1:29" ht="15" x14ac:dyDescent="0.25">
      <c r="A168" s="9">
        <v>2005</v>
      </c>
      <c r="B168" s="22">
        <v>25.95</v>
      </c>
      <c r="C168" s="22">
        <v>25.75</v>
      </c>
      <c r="D168" s="22">
        <v>26.13</v>
      </c>
      <c r="E168" s="22">
        <v>26.21</v>
      </c>
      <c r="F168" s="22">
        <v>25.08</v>
      </c>
      <c r="G168" s="22">
        <v>25.08</v>
      </c>
      <c r="H168" s="22">
        <v>25.25</v>
      </c>
      <c r="I168" s="22">
        <v>24.83</v>
      </c>
      <c r="J168" s="22">
        <v>24.39</v>
      </c>
      <c r="K168" s="22">
        <v>24.32</v>
      </c>
      <c r="L168" s="22">
        <v>24.19</v>
      </c>
      <c r="M168" s="22">
        <v>24.89</v>
      </c>
      <c r="N168" s="18">
        <f t="shared" ref="N168:N182" si="38">AVERAGE(B168:M168)</f>
        <v>25.172499999999996</v>
      </c>
    </row>
    <row r="169" spans="1:29" ht="15" x14ac:dyDescent="0.25">
      <c r="A169" s="9">
        <v>2006</v>
      </c>
      <c r="B169" s="22">
        <v>25.87</v>
      </c>
      <c r="C169" s="22">
        <v>25.85</v>
      </c>
      <c r="D169" s="22">
        <v>26.29</v>
      </c>
      <c r="E169" s="22">
        <v>25.42</v>
      </c>
      <c r="F169" s="22">
        <v>25.06</v>
      </c>
      <c r="G169" s="22">
        <v>25.21</v>
      </c>
      <c r="H169" s="22">
        <v>24.84</v>
      </c>
      <c r="I169" s="22">
        <v>24.95</v>
      </c>
      <c r="J169" s="22">
        <v>24.48</v>
      </c>
      <c r="K169" s="22">
        <v>24.27</v>
      </c>
      <c r="L169" s="22">
        <v>23.94</v>
      </c>
      <c r="M169" s="22">
        <v>25.3</v>
      </c>
      <c r="N169" s="18">
        <f t="shared" si="38"/>
        <v>25.123333333333335</v>
      </c>
    </row>
    <row r="170" spans="1:29" ht="15" x14ac:dyDescent="0.25">
      <c r="A170" s="9">
        <v>2007</v>
      </c>
      <c r="B170" s="22">
        <v>26.52</v>
      </c>
      <c r="C170" s="22">
        <v>25.99</v>
      </c>
      <c r="D170" s="22">
        <v>26.2</v>
      </c>
      <c r="E170" s="22"/>
      <c r="F170" s="22">
        <v>24.23</v>
      </c>
      <c r="G170" s="22">
        <v>24.53</v>
      </c>
      <c r="H170" s="22">
        <v>24.61</v>
      </c>
      <c r="I170" s="22">
        <v>23.99</v>
      </c>
      <c r="J170" s="22">
        <v>23.9</v>
      </c>
      <c r="K170" s="22">
        <v>23.71</v>
      </c>
      <c r="L170" s="22">
        <v>23.82</v>
      </c>
      <c r="M170" s="22">
        <v>24.51</v>
      </c>
      <c r="N170" s="18">
        <f t="shared" si="38"/>
        <v>24.728181818181817</v>
      </c>
    </row>
    <row r="171" spans="1:29" ht="15" x14ac:dyDescent="0.25">
      <c r="A171" s="9">
        <v>2008</v>
      </c>
      <c r="B171" s="22">
        <v>26.06</v>
      </c>
      <c r="C171" s="22">
        <v>25.98</v>
      </c>
      <c r="D171" s="22">
        <v>26.58</v>
      </c>
      <c r="E171" s="22">
        <v>26.45</v>
      </c>
      <c r="F171" s="22">
        <v>23.76</v>
      </c>
      <c r="G171" s="22">
        <v>24.93</v>
      </c>
      <c r="H171" s="22">
        <v>24.34</v>
      </c>
      <c r="I171" s="22">
        <v>24.09</v>
      </c>
      <c r="J171" s="22">
        <v>24.43</v>
      </c>
      <c r="K171" s="22">
        <v>24.04</v>
      </c>
      <c r="L171" s="22">
        <v>22.13</v>
      </c>
      <c r="M171" s="22">
        <v>23.39</v>
      </c>
      <c r="N171" s="18">
        <f t="shared" si="38"/>
        <v>24.681666666666668</v>
      </c>
    </row>
    <row r="172" spans="1:29" ht="15" x14ac:dyDescent="0.25">
      <c r="A172" s="9">
        <v>2009</v>
      </c>
      <c r="B172" s="22">
        <v>23.96</v>
      </c>
      <c r="C172" s="22"/>
      <c r="D172" s="22">
        <v>25.96</v>
      </c>
      <c r="E172" s="22">
        <v>26.25</v>
      </c>
      <c r="F172" s="22">
        <v>26.17</v>
      </c>
      <c r="G172" s="22">
        <v>24.81</v>
      </c>
      <c r="H172" s="22">
        <v>25.65</v>
      </c>
      <c r="I172" s="22">
        <v>25.41</v>
      </c>
      <c r="J172" s="22">
        <v>25.75</v>
      </c>
      <c r="K172" s="22">
        <v>24.92</v>
      </c>
      <c r="L172" s="22">
        <v>25.23</v>
      </c>
      <c r="M172" s="22">
        <v>26.69</v>
      </c>
      <c r="N172" s="18">
        <f t="shared" si="38"/>
        <v>25.527272727272727</v>
      </c>
    </row>
    <row r="173" spans="1:29" ht="15" x14ac:dyDescent="0.25">
      <c r="A173" s="9">
        <v>2010</v>
      </c>
      <c r="B173" s="22">
        <v>26.84</v>
      </c>
      <c r="C173" s="22">
        <v>27.06</v>
      </c>
      <c r="D173" s="22">
        <v>27.29</v>
      </c>
      <c r="E173" s="22">
        <v>27.31</v>
      </c>
      <c r="F173" s="22">
        <v>26.5</v>
      </c>
      <c r="G173" s="22">
        <v>25.35</v>
      </c>
      <c r="H173" s="22">
        <v>25.01</v>
      </c>
      <c r="I173" s="22">
        <v>25</v>
      </c>
      <c r="J173" s="22">
        <v>24.99</v>
      </c>
      <c r="K173" s="22">
        <v>24.45</v>
      </c>
      <c r="L173" s="22">
        <v>23.93</v>
      </c>
      <c r="M173" s="22">
        <v>24.14</v>
      </c>
      <c r="N173" s="18">
        <f t="shared" si="38"/>
        <v>25.655833333333334</v>
      </c>
    </row>
    <row r="174" spans="1:29" ht="15" x14ac:dyDescent="0.25">
      <c r="A174" s="9">
        <v>2011</v>
      </c>
      <c r="B174" s="22">
        <v>25.41</v>
      </c>
      <c r="C174" s="22">
        <v>26.21</v>
      </c>
      <c r="D174" s="22">
        <v>26.23</v>
      </c>
      <c r="E174" s="22">
        <v>25.7</v>
      </c>
      <c r="F174" s="22">
        <v>25.39</v>
      </c>
      <c r="G174" s="22">
        <v>24.9</v>
      </c>
      <c r="H174" s="22">
        <v>24.89</v>
      </c>
      <c r="I174" s="22">
        <v>24.74</v>
      </c>
      <c r="J174" s="22">
        <v>24.56</v>
      </c>
      <c r="K174" s="22">
        <v>24.25</v>
      </c>
      <c r="L174" s="22">
        <v>24.12</v>
      </c>
      <c r="M174" s="22">
        <v>25.37</v>
      </c>
      <c r="N174" s="18">
        <f t="shared" si="38"/>
        <v>25.147500000000004</v>
      </c>
      <c r="R174" s="1"/>
      <c r="S174" s="1"/>
      <c r="T174" s="1"/>
      <c r="U174" s="1"/>
      <c r="V174" s="1"/>
      <c r="W174" s="1"/>
      <c r="X174" s="1"/>
      <c r="Y174" s="1"/>
      <c r="Z174" s="1"/>
      <c r="AA174" s="1"/>
      <c r="AB174" s="1"/>
      <c r="AC174" s="1"/>
    </row>
    <row r="175" spans="1:29" ht="15" x14ac:dyDescent="0.25">
      <c r="A175" s="9">
        <v>2012</v>
      </c>
      <c r="B175" s="22">
        <v>26.5</v>
      </c>
      <c r="C175" s="22">
        <v>26.42</v>
      </c>
      <c r="D175" s="22">
        <v>26.49</v>
      </c>
      <c r="E175" s="22">
        <v>25.72</v>
      </c>
      <c r="F175" s="22">
        <v>25.45</v>
      </c>
      <c r="G175" s="22">
        <v>25.32</v>
      </c>
      <c r="H175" s="22">
        <v>25.54</v>
      </c>
      <c r="I175" s="22">
        <v>24.65</v>
      </c>
      <c r="J175" s="22">
        <v>24.87</v>
      </c>
      <c r="K175" s="22">
        <v>24.22</v>
      </c>
      <c r="L175" s="22">
        <v>24.49</v>
      </c>
      <c r="M175" s="22">
        <v>24.81</v>
      </c>
      <c r="N175" s="18">
        <f t="shared" si="38"/>
        <v>25.373333333333331</v>
      </c>
      <c r="R175" s="1"/>
      <c r="S175" s="1"/>
      <c r="T175" s="1"/>
      <c r="U175" s="1"/>
      <c r="V175" s="1"/>
      <c r="W175" s="1"/>
      <c r="X175" s="1"/>
      <c r="Y175" s="1"/>
      <c r="Z175" s="1"/>
      <c r="AA175" s="1"/>
      <c r="AB175" s="1"/>
      <c r="AC175" s="1"/>
    </row>
    <row r="176" spans="1:29" ht="15" x14ac:dyDescent="0.25">
      <c r="A176" s="9">
        <v>2013</v>
      </c>
      <c r="B176" s="22">
        <v>26.53</v>
      </c>
      <c r="C176" s="22">
        <v>25.93</v>
      </c>
      <c r="D176" s="22">
        <v>26.02</v>
      </c>
      <c r="E176" s="22">
        <v>26.86</v>
      </c>
      <c r="F176" s="22">
        <v>25.49</v>
      </c>
      <c r="G176" s="22">
        <v>24.71</v>
      </c>
      <c r="H176" s="22">
        <v>24.87</v>
      </c>
      <c r="I176" s="22">
        <v>24.31</v>
      </c>
      <c r="J176" s="22">
        <v>24.55</v>
      </c>
      <c r="K176" s="22">
        <v>24.41</v>
      </c>
      <c r="L176" s="22">
        <v>24.61</v>
      </c>
      <c r="M176" s="22">
        <v>26.06</v>
      </c>
      <c r="N176" s="18">
        <f t="shared" si="38"/>
        <v>25.362500000000001</v>
      </c>
      <c r="R176" s="1"/>
      <c r="S176" s="1"/>
      <c r="T176" s="1"/>
      <c r="U176" s="1"/>
      <c r="V176" s="1"/>
      <c r="W176" s="1"/>
      <c r="X176" s="1"/>
      <c r="Y176" s="1"/>
      <c r="Z176" s="1"/>
      <c r="AA176" s="1"/>
      <c r="AB176" s="1"/>
      <c r="AC176" s="1"/>
    </row>
    <row r="177" spans="1:29" ht="15" x14ac:dyDescent="0.25">
      <c r="A177" s="9">
        <v>2014</v>
      </c>
      <c r="B177" s="22">
        <v>26.91</v>
      </c>
      <c r="C177" s="22">
        <v>26.85</v>
      </c>
      <c r="D177" s="22">
        <v>26.71</v>
      </c>
      <c r="E177" s="22">
        <v>27.3</v>
      </c>
      <c r="F177" s="22">
        <v>26.28</v>
      </c>
      <c r="G177" s="22">
        <v>26.13</v>
      </c>
      <c r="H177" s="22">
        <v>27.73</v>
      </c>
      <c r="I177" s="22">
        <v>25.69</v>
      </c>
      <c r="J177" s="22">
        <v>25.29</v>
      </c>
      <c r="K177" s="22">
        <v>24.99</v>
      </c>
      <c r="L177" s="22">
        <v>25.1</v>
      </c>
      <c r="M177" s="22">
        <v>26.04</v>
      </c>
      <c r="N177" s="18">
        <f t="shared" si="38"/>
        <v>26.251666666666669</v>
      </c>
      <c r="R177" s="1"/>
      <c r="S177" s="1"/>
      <c r="T177" s="1"/>
      <c r="U177" s="1"/>
      <c r="V177" s="1"/>
      <c r="W177" s="1"/>
      <c r="X177" s="1"/>
      <c r="Y177" s="1"/>
      <c r="Z177" s="1"/>
      <c r="AA177" s="1"/>
      <c r="AB177" s="1"/>
      <c r="AC177" s="1"/>
    </row>
    <row r="178" spans="1:29" ht="15" x14ac:dyDescent="0.25">
      <c r="A178" s="9">
        <v>2015</v>
      </c>
      <c r="B178" s="22">
        <v>27.42</v>
      </c>
      <c r="C178" s="22">
        <v>26.93</v>
      </c>
      <c r="D178" s="22">
        <v>27</v>
      </c>
      <c r="E178" s="22">
        <v>27.35</v>
      </c>
      <c r="F178" s="22">
        <v>27.15</v>
      </c>
      <c r="G178" s="22">
        <v>27.3</v>
      </c>
      <c r="H178" s="22">
        <v>27</v>
      </c>
      <c r="I178" s="22">
        <v>26.73</v>
      </c>
      <c r="J178" s="22">
        <v>25.86</v>
      </c>
      <c r="K178" s="22">
        <v>25.55</v>
      </c>
      <c r="L178" s="22">
        <v>25.81</v>
      </c>
      <c r="M178" s="22">
        <v>27.75</v>
      </c>
      <c r="N178" s="18">
        <f t="shared" si="38"/>
        <v>26.820833333333336</v>
      </c>
    </row>
    <row r="179" spans="1:29" ht="15" x14ac:dyDescent="0.25">
      <c r="A179" s="9">
        <v>2016</v>
      </c>
      <c r="B179" s="22">
        <v>27.57</v>
      </c>
      <c r="C179" s="22">
        <v>26.83</v>
      </c>
      <c r="D179" s="22">
        <v>27.01</v>
      </c>
      <c r="E179" s="22">
        <v>26.54</v>
      </c>
      <c r="F179" s="22">
        <v>26.01</v>
      </c>
      <c r="G179" s="22">
        <v>25.13</v>
      </c>
      <c r="H179" s="22">
        <v>25.2</v>
      </c>
      <c r="I179" s="22">
        <v>25.51</v>
      </c>
      <c r="J179" s="22">
        <v>24.61</v>
      </c>
      <c r="K179" s="22">
        <v>24.67</v>
      </c>
      <c r="L179" s="22">
        <v>24.01</v>
      </c>
      <c r="M179" s="22">
        <v>25.37</v>
      </c>
      <c r="N179" s="18">
        <f t="shared" si="38"/>
        <v>25.704999999999998</v>
      </c>
    </row>
    <row r="180" spans="1:29" ht="15" x14ac:dyDescent="0.25">
      <c r="A180" s="9">
        <v>2017</v>
      </c>
      <c r="B180" s="22">
        <v>25.79</v>
      </c>
      <c r="C180" s="22">
        <v>25.42</v>
      </c>
      <c r="D180" s="22">
        <v>26.36</v>
      </c>
      <c r="E180" s="22">
        <v>26.55</v>
      </c>
      <c r="F180" s="22">
        <v>25.01</v>
      </c>
      <c r="G180" s="22">
        <v>25.03</v>
      </c>
      <c r="H180" s="22">
        <v>25.13</v>
      </c>
      <c r="I180" s="22">
        <v>24.53</v>
      </c>
      <c r="J180" s="22">
        <v>24.41</v>
      </c>
      <c r="K180" s="22">
        <v>24.61</v>
      </c>
      <c r="L180" s="22">
        <v>23.92</v>
      </c>
      <c r="M180" s="22">
        <v>24.84</v>
      </c>
      <c r="N180" s="18">
        <f t="shared" si="38"/>
        <v>25.133333333333329</v>
      </c>
    </row>
    <row r="181" spans="1:29" ht="15" x14ac:dyDescent="0.25">
      <c r="A181" s="9">
        <v>2018</v>
      </c>
      <c r="B181" s="22">
        <v>24.79</v>
      </c>
      <c r="C181" s="22">
        <v>26.01</v>
      </c>
      <c r="D181" s="16">
        <v>25.87</v>
      </c>
      <c r="E181" s="16">
        <v>25.49</v>
      </c>
      <c r="F181" s="16">
        <v>24.35</v>
      </c>
      <c r="G181" s="16">
        <v>23.92</v>
      </c>
      <c r="H181" s="16">
        <v>24.59</v>
      </c>
      <c r="I181" s="16">
        <v>24.96</v>
      </c>
      <c r="J181" s="16">
        <v>24.17</v>
      </c>
      <c r="K181" s="16">
        <v>24.09</v>
      </c>
      <c r="L181" s="16">
        <v>24.439</v>
      </c>
      <c r="M181" s="16">
        <v>25.861999999999998</v>
      </c>
      <c r="N181" s="18">
        <f t="shared" si="38"/>
        <v>24.87841666666667</v>
      </c>
    </row>
    <row r="182" spans="1:29" ht="15" x14ac:dyDescent="0.25">
      <c r="A182" s="9">
        <v>2019</v>
      </c>
      <c r="B182" s="16">
        <v>25.87</v>
      </c>
      <c r="C182" s="16">
        <v>25.998999999999999</v>
      </c>
      <c r="D182" s="16">
        <v>25.843</v>
      </c>
      <c r="E182" s="16">
        <v>25.998000000000001</v>
      </c>
      <c r="F182" s="16">
        <v>25.384</v>
      </c>
      <c r="G182" s="16">
        <v>25.846</v>
      </c>
      <c r="H182" s="16">
        <v>24.957999999999998</v>
      </c>
      <c r="I182" s="16">
        <v>24.722999999999999</v>
      </c>
      <c r="J182" s="16">
        <v>24.442</v>
      </c>
      <c r="K182" s="16">
        <v>23.9</v>
      </c>
      <c r="L182" s="16">
        <v>24.478999999999999</v>
      </c>
      <c r="M182" s="16">
        <v>25.055</v>
      </c>
      <c r="N182" s="18">
        <f t="shared" si="38"/>
        <v>25.208083333333335</v>
      </c>
    </row>
    <row r="183" spans="1:29" ht="15" x14ac:dyDescent="0.25">
      <c r="A183" s="9">
        <v>2020</v>
      </c>
      <c r="B183" s="16">
        <v>25.614999999999998</v>
      </c>
      <c r="C183" s="16">
        <v>25.739000000000001</v>
      </c>
      <c r="D183" s="16">
        <v>26.303000000000001</v>
      </c>
      <c r="E183" s="16">
        <v>26.05</v>
      </c>
      <c r="F183" s="16">
        <v>25.806999999999999</v>
      </c>
      <c r="G183" s="16">
        <v>24.625</v>
      </c>
      <c r="H183" s="16">
        <v>24.812000000000001</v>
      </c>
      <c r="I183" s="16">
        <v>24.135999999999999</v>
      </c>
      <c r="J183" s="16">
        <v>24.056999999999999</v>
      </c>
      <c r="K183" s="16">
        <v>24.448</v>
      </c>
      <c r="L183" s="16">
        <v>24.375</v>
      </c>
      <c r="M183" s="16">
        <v>25.355</v>
      </c>
      <c r="N183" s="18">
        <f>AVERAGE(B183:M183)</f>
        <v>25.110166666666668</v>
      </c>
    </row>
    <row r="184" spans="1:29" ht="15" x14ac:dyDescent="0.25">
      <c r="A184" s="9">
        <v>2021</v>
      </c>
      <c r="B184" s="16">
        <v>25.562999999999999</v>
      </c>
      <c r="C184" s="16">
        <v>25.81</v>
      </c>
      <c r="D184" s="16">
        <v>25.821000000000002</v>
      </c>
      <c r="E184" s="16">
        <v>25.526</v>
      </c>
      <c r="F184" s="16">
        <v>25.552</v>
      </c>
      <c r="G184" s="16">
        <v>24.632000000000001</v>
      </c>
      <c r="H184" s="16"/>
      <c r="I184" s="16"/>
      <c r="J184" s="16">
        <v>24.202999999999999</v>
      </c>
      <c r="K184" s="16">
        <v>24.452999999999999</v>
      </c>
      <c r="L184" s="16"/>
      <c r="M184" s="16"/>
      <c r="N184" s="18"/>
    </row>
    <row r="185" spans="1:29" ht="15" x14ac:dyDescent="0.25">
      <c r="A185" s="9">
        <v>2022</v>
      </c>
      <c r="B185" s="16"/>
      <c r="C185" s="16"/>
      <c r="D185" s="16"/>
      <c r="E185" s="16"/>
      <c r="F185" s="16"/>
      <c r="G185" s="16"/>
      <c r="H185" s="16"/>
      <c r="I185" s="16"/>
      <c r="J185" s="16"/>
      <c r="K185" s="16"/>
      <c r="L185" s="16"/>
      <c r="M185" s="16"/>
      <c r="N185" s="18"/>
    </row>
    <row r="186" spans="1:29" ht="15" x14ac:dyDescent="0.25">
      <c r="A186" s="9">
        <v>2023</v>
      </c>
      <c r="B186" s="16"/>
      <c r="C186" s="16"/>
      <c r="D186" s="16"/>
      <c r="E186" s="16"/>
      <c r="F186" s="16"/>
      <c r="G186" s="16"/>
      <c r="H186" s="16"/>
      <c r="I186" s="16"/>
      <c r="J186" s="16"/>
      <c r="K186" s="16"/>
      <c r="L186" s="16"/>
      <c r="M186" s="16"/>
      <c r="N186" s="18"/>
    </row>
    <row r="187" spans="1:29" ht="15" x14ac:dyDescent="0.25">
      <c r="A187" s="9">
        <v>2024</v>
      </c>
      <c r="B187" s="16"/>
      <c r="C187" s="16"/>
      <c r="D187" s="16"/>
      <c r="E187" s="16"/>
      <c r="F187" s="16"/>
      <c r="G187" s="16"/>
      <c r="H187" s="16"/>
      <c r="I187" s="16"/>
      <c r="J187" s="16"/>
      <c r="K187" s="16"/>
      <c r="L187" s="16"/>
      <c r="M187" s="16"/>
      <c r="N187" s="18"/>
    </row>
    <row r="188" spans="1:29" ht="15" x14ac:dyDescent="0.25">
      <c r="A188" s="9">
        <v>2025</v>
      </c>
      <c r="B188" s="16"/>
      <c r="C188" s="16"/>
      <c r="D188" s="16"/>
      <c r="E188" s="16"/>
      <c r="F188" s="16"/>
      <c r="G188" s="16"/>
      <c r="H188" s="16"/>
      <c r="I188" s="16"/>
      <c r="J188" s="16"/>
      <c r="K188" s="16"/>
      <c r="L188" s="16"/>
      <c r="M188" s="16"/>
      <c r="N188" s="18"/>
    </row>
    <row r="189" spans="1:29" ht="15" x14ac:dyDescent="0.25">
      <c r="A189" s="9">
        <v>2026</v>
      </c>
      <c r="B189" s="16"/>
      <c r="C189" s="16"/>
      <c r="D189" s="16"/>
      <c r="E189" s="16"/>
      <c r="F189" s="16"/>
      <c r="G189" s="16"/>
      <c r="H189" s="16"/>
      <c r="I189" s="16"/>
      <c r="J189" s="16"/>
      <c r="K189" s="16"/>
      <c r="L189" s="16"/>
      <c r="M189" s="16"/>
      <c r="N189" s="18"/>
    </row>
    <row r="190" spans="1:29" ht="15" x14ac:dyDescent="0.25">
      <c r="A190" s="9">
        <v>2027</v>
      </c>
      <c r="B190" s="16"/>
      <c r="C190" s="16"/>
      <c r="D190" s="16"/>
      <c r="E190" s="16"/>
      <c r="F190" s="16"/>
      <c r="G190" s="16"/>
      <c r="H190" s="16"/>
      <c r="I190" s="16"/>
      <c r="J190" s="16"/>
      <c r="K190" s="16"/>
      <c r="L190" s="16"/>
      <c r="M190" s="16"/>
      <c r="N190" s="18"/>
    </row>
    <row r="191" spans="1:29" x14ac:dyDescent="0.2">
      <c r="A191" s="9">
        <v>2028</v>
      </c>
    </row>
    <row r="192" spans="1:29" ht="15" x14ac:dyDescent="0.25">
      <c r="A192" s="7"/>
      <c r="N192" s="19"/>
    </row>
    <row r="193" spans="1:14" x14ac:dyDescent="0.2">
      <c r="A193" s="101" t="s">
        <v>18</v>
      </c>
      <c r="B193" s="90">
        <f t="shared" ref="B193:N193" si="39">AVERAGE(B165:B190)</f>
        <v>26.098222222222226</v>
      </c>
      <c r="C193" s="90">
        <f t="shared" si="39"/>
        <v>26.19458823529412</v>
      </c>
      <c r="D193" s="90">
        <f t="shared" si="39"/>
        <v>26.352611111111113</v>
      </c>
      <c r="E193" s="90">
        <f t="shared" si="39"/>
        <v>26.29355555555556</v>
      </c>
      <c r="F193" s="90">
        <f t="shared" si="39"/>
        <v>25.495421052631581</v>
      </c>
      <c r="G193" s="90">
        <f t="shared" si="39"/>
        <v>25.134368421052631</v>
      </c>
      <c r="H193" s="90">
        <f t="shared" si="39"/>
        <v>25.298888888888889</v>
      </c>
      <c r="I193" s="90">
        <f t="shared" si="39"/>
        <v>24.893277777777779</v>
      </c>
      <c r="J193" s="90">
        <f t="shared" si="39"/>
        <v>24.649000000000008</v>
      </c>
      <c r="K193" s="90">
        <f t="shared" si="39"/>
        <v>24.436166666666665</v>
      </c>
      <c r="L193" s="90">
        <f t="shared" si="39"/>
        <v>24.328500000000005</v>
      </c>
      <c r="M193" s="90">
        <f t="shared" si="39"/>
        <v>25.430666666666671</v>
      </c>
      <c r="N193" s="20">
        <f t="shared" si="39"/>
        <v>25.367476325757575</v>
      </c>
    </row>
    <row r="194" spans="1:14" x14ac:dyDescent="0.2">
      <c r="A194" s="101" t="s">
        <v>19</v>
      </c>
      <c r="B194" s="90">
        <f t="shared" ref="B194:N194" si="40">STDEV(B165:B190)</f>
        <v>0.88781414029762939</v>
      </c>
      <c r="C194" s="90">
        <f t="shared" si="40"/>
        <v>0.48661612935962251</v>
      </c>
      <c r="D194" s="90">
        <f t="shared" si="40"/>
        <v>0.42532176593158649</v>
      </c>
      <c r="E194" s="90">
        <f t="shared" si="40"/>
        <v>0.61702952758234897</v>
      </c>
      <c r="F194" s="90">
        <f t="shared" si="40"/>
        <v>0.82471242905831998</v>
      </c>
      <c r="G194" s="90">
        <f t="shared" si="40"/>
        <v>0.7547266768341675</v>
      </c>
      <c r="H194" s="90">
        <f t="shared" si="40"/>
        <v>0.84308906018207397</v>
      </c>
      <c r="I194" s="90">
        <f t="shared" si="40"/>
        <v>0.69046495890604387</v>
      </c>
      <c r="J194" s="90">
        <f t="shared" si="40"/>
        <v>0.53481189656353223</v>
      </c>
      <c r="K194" s="90">
        <f t="shared" si="40"/>
        <v>0.42666066555215981</v>
      </c>
      <c r="L194" s="90">
        <f t="shared" si="40"/>
        <v>0.75938700123656233</v>
      </c>
      <c r="M194" s="90">
        <f t="shared" si="40"/>
        <v>0.99640430017727455</v>
      </c>
      <c r="N194" s="21">
        <f t="shared" si="40"/>
        <v>0.54938543174029608</v>
      </c>
    </row>
    <row r="195" spans="1:14" x14ac:dyDescent="0.2">
      <c r="A195" s="101" t="s">
        <v>20</v>
      </c>
      <c r="B195" s="90">
        <f>B194/B193*100</f>
        <v>3.4018184562076019</v>
      </c>
      <c r="C195" s="90">
        <f t="shared" ref="C195:N195" si="41">C194/C193*100</f>
        <v>1.857697189162014</v>
      </c>
      <c r="D195" s="90">
        <f t="shared" si="41"/>
        <v>1.6139644156637558</v>
      </c>
      <c r="E195" s="90">
        <f t="shared" si="41"/>
        <v>2.3466949012606131</v>
      </c>
      <c r="F195" s="90">
        <f t="shared" si="41"/>
        <v>3.2347472409097353</v>
      </c>
      <c r="G195" s="90">
        <f t="shared" si="41"/>
        <v>3.0027676215727226</v>
      </c>
      <c r="H195" s="90">
        <f t="shared" si="41"/>
        <v>3.3325141822823423</v>
      </c>
      <c r="I195" s="90">
        <f t="shared" si="41"/>
        <v>2.7737004546762489</v>
      </c>
      <c r="J195" s="90">
        <f t="shared" si="41"/>
        <v>2.1697103191347806</v>
      </c>
      <c r="K195" s="90">
        <f t="shared" si="41"/>
        <v>1.7460212617315582</v>
      </c>
      <c r="L195" s="90">
        <f t="shared" si="41"/>
        <v>3.1213885000578014</v>
      </c>
      <c r="M195" s="90">
        <f t="shared" si="41"/>
        <v>3.9181210356679901</v>
      </c>
      <c r="N195" s="21">
        <f t="shared" si="41"/>
        <v>2.1657078721010263</v>
      </c>
    </row>
    <row r="196" spans="1:14" x14ac:dyDescent="0.2">
      <c r="A196" s="101" t="s">
        <v>21</v>
      </c>
      <c r="B196" s="90">
        <f t="shared" ref="B196:N196" si="42">MIN(B165:B190)</f>
        <v>23.96</v>
      </c>
      <c r="C196" s="90">
        <f t="shared" si="42"/>
        <v>25.42</v>
      </c>
      <c r="D196" s="90">
        <f t="shared" si="42"/>
        <v>25.821000000000002</v>
      </c>
      <c r="E196" s="90">
        <f t="shared" si="42"/>
        <v>25.42</v>
      </c>
      <c r="F196" s="90">
        <f t="shared" si="42"/>
        <v>23.76</v>
      </c>
      <c r="G196" s="90">
        <f t="shared" si="42"/>
        <v>23.92</v>
      </c>
      <c r="H196" s="90">
        <f t="shared" si="42"/>
        <v>24.34</v>
      </c>
      <c r="I196" s="90">
        <f t="shared" si="42"/>
        <v>23.99</v>
      </c>
      <c r="J196" s="90">
        <f t="shared" si="42"/>
        <v>23.9</v>
      </c>
      <c r="K196" s="90">
        <f t="shared" si="42"/>
        <v>23.71</v>
      </c>
      <c r="L196" s="90">
        <f t="shared" si="42"/>
        <v>22.13</v>
      </c>
      <c r="M196" s="90">
        <f t="shared" si="42"/>
        <v>23.39</v>
      </c>
      <c r="N196" s="21">
        <f t="shared" si="42"/>
        <v>24.681666666666668</v>
      </c>
    </row>
    <row r="197" spans="1:14" x14ac:dyDescent="0.2">
      <c r="A197" s="101" t="s">
        <v>22</v>
      </c>
      <c r="B197" s="90">
        <f t="shared" ref="B197:N197" si="43">MAX(B165:B190)</f>
        <v>27.57</v>
      </c>
      <c r="C197" s="90">
        <f t="shared" si="43"/>
        <v>27.06</v>
      </c>
      <c r="D197" s="90">
        <f t="shared" si="43"/>
        <v>27.29</v>
      </c>
      <c r="E197" s="90">
        <f t="shared" si="43"/>
        <v>27.35</v>
      </c>
      <c r="F197" s="90">
        <f t="shared" si="43"/>
        <v>27.15</v>
      </c>
      <c r="G197" s="90">
        <f t="shared" si="43"/>
        <v>27.3</v>
      </c>
      <c r="H197" s="90">
        <f t="shared" si="43"/>
        <v>27.73</v>
      </c>
      <c r="I197" s="90">
        <f t="shared" si="43"/>
        <v>26.73</v>
      </c>
      <c r="J197" s="90">
        <f t="shared" si="43"/>
        <v>25.86</v>
      </c>
      <c r="K197" s="90">
        <f t="shared" si="43"/>
        <v>25.55</v>
      </c>
      <c r="L197" s="90">
        <f t="shared" si="43"/>
        <v>25.81</v>
      </c>
      <c r="M197" s="90">
        <f t="shared" si="43"/>
        <v>27.75</v>
      </c>
      <c r="N197" s="21">
        <f t="shared" si="43"/>
        <v>26.820833333333336</v>
      </c>
    </row>
    <row r="198" spans="1:14" x14ac:dyDescent="0.2">
      <c r="A198" s="101" t="s">
        <v>23</v>
      </c>
      <c r="B198" s="90">
        <f t="shared" ref="B198:N198" si="44">QUARTILE(B165:B190,1)</f>
        <v>25.658749999999998</v>
      </c>
      <c r="C198" s="90">
        <f t="shared" si="44"/>
        <v>25.85</v>
      </c>
      <c r="D198" s="90">
        <f t="shared" si="44"/>
        <v>26.047499999999999</v>
      </c>
      <c r="E198" s="90">
        <f t="shared" si="44"/>
        <v>25.7895</v>
      </c>
      <c r="F198" s="90">
        <f t="shared" si="44"/>
        <v>25.07</v>
      </c>
      <c r="G198" s="90">
        <f t="shared" si="44"/>
        <v>24.670999999999999</v>
      </c>
      <c r="H198" s="90">
        <f t="shared" si="44"/>
        <v>24.8475</v>
      </c>
      <c r="I198" s="90">
        <f t="shared" si="44"/>
        <v>24.364999999999998</v>
      </c>
      <c r="J198" s="90">
        <f t="shared" si="44"/>
        <v>24.395</v>
      </c>
      <c r="K198" s="90">
        <f t="shared" si="44"/>
        <v>24.227499999999999</v>
      </c>
      <c r="L198" s="90">
        <f t="shared" si="44"/>
        <v>23.957500000000003</v>
      </c>
      <c r="M198" s="90">
        <f t="shared" si="44"/>
        <v>24.852499999999999</v>
      </c>
      <c r="N198" s="21">
        <f t="shared" si="44"/>
        <v>25.120041666666669</v>
      </c>
    </row>
    <row r="199" spans="1:14" x14ac:dyDescent="0.2">
      <c r="A199" s="101" t="s">
        <v>24</v>
      </c>
      <c r="B199" s="90">
        <f t="shared" ref="B199:N199" si="45">QUARTILE(B165:B190,2)</f>
        <v>26.004999999999999</v>
      </c>
      <c r="C199" s="90">
        <f t="shared" si="45"/>
        <v>25.998999999999999</v>
      </c>
      <c r="D199" s="90">
        <f t="shared" si="45"/>
        <v>26.265000000000001</v>
      </c>
      <c r="E199" s="90">
        <f t="shared" si="45"/>
        <v>26.244999999999997</v>
      </c>
      <c r="F199" s="90">
        <f t="shared" si="45"/>
        <v>25.49</v>
      </c>
      <c r="G199" s="90">
        <f t="shared" si="45"/>
        <v>25.03</v>
      </c>
      <c r="H199" s="90">
        <f t="shared" si="45"/>
        <v>25.07</v>
      </c>
      <c r="I199" s="90">
        <f t="shared" si="45"/>
        <v>24.784999999999997</v>
      </c>
      <c r="J199" s="90">
        <f t="shared" si="45"/>
        <v>24.515000000000001</v>
      </c>
      <c r="K199" s="90">
        <f t="shared" si="45"/>
        <v>24.429000000000002</v>
      </c>
      <c r="L199" s="90">
        <f t="shared" si="45"/>
        <v>24.4025</v>
      </c>
      <c r="M199" s="90">
        <f t="shared" si="45"/>
        <v>25.362500000000001</v>
      </c>
      <c r="N199" s="21">
        <f t="shared" si="45"/>
        <v>25.190291666666667</v>
      </c>
    </row>
    <row r="200" spans="1:14" x14ac:dyDescent="0.2">
      <c r="A200" s="101" t="s">
        <v>25</v>
      </c>
      <c r="B200" s="90">
        <f t="shared" ref="B200:N200" si="46">QUARTILE(B165:B190,3)</f>
        <v>26.582500000000003</v>
      </c>
      <c r="C200" s="90">
        <f t="shared" si="46"/>
        <v>26.53</v>
      </c>
      <c r="D200" s="90">
        <f t="shared" si="46"/>
        <v>26.557499999999997</v>
      </c>
      <c r="E200" s="90">
        <f t="shared" si="46"/>
        <v>26.547499999999999</v>
      </c>
      <c r="F200" s="90">
        <f t="shared" si="46"/>
        <v>26.090000000000003</v>
      </c>
      <c r="G200" s="90">
        <f t="shared" si="46"/>
        <v>25.335000000000001</v>
      </c>
      <c r="H200" s="90">
        <f t="shared" si="46"/>
        <v>25.47</v>
      </c>
      <c r="I200" s="90">
        <f t="shared" si="46"/>
        <v>25.307500000000001</v>
      </c>
      <c r="J200" s="90">
        <f t="shared" si="46"/>
        <v>24.8325</v>
      </c>
      <c r="K200" s="90">
        <f t="shared" si="46"/>
        <v>24.594999999999999</v>
      </c>
      <c r="L200" s="90">
        <f t="shared" si="46"/>
        <v>24.58</v>
      </c>
      <c r="M200" s="90">
        <f t="shared" si="46"/>
        <v>26.055</v>
      </c>
      <c r="N200" s="21">
        <f t="shared" si="46"/>
        <v>25.559412878787878</v>
      </c>
    </row>
    <row r="201" spans="1:14" ht="15" x14ac:dyDescent="0.25">
      <c r="A201" s="9"/>
      <c r="B201" s="16"/>
      <c r="C201" s="16"/>
      <c r="D201" s="16"/>
      <c r="E201" s="16"/>
      <c r="F201" s="16"/>
      <c r="G201" s="16"/>
      <c r="H201" s="16"/>
      <c r="I201" s="16"/>
      <c r="J201" s="16"/>
      <c r="K201" s="16"/>
      <c r="L201" s="16"/>
      <c r="M201" s="16"/>
      <c r="N201" s="18"/>
    </row>
    <row r="202" spans="1:14" ht="15" x14ac:dyDescent="0.25">
      <c r="A202" s="7"/>
      <c r="B202" s="16"/>
      <c r="C202" s="16"/>
      <c r="D202" s="16"/>
      <c r="E202" s="16"/>
      <c r="F202" s="16"/>
      <c r="G202" s="16"/>
      <c r="H202" s="16"/>
      <c r="I202" s="16"/>
      <c r="J202" s="16"/>
      <c r="K202" s="16"/>
      <c r="L202" s="16"/>
      <c r="M202" s="16"/>
      <c r="N202" s="18"/>
    </row>
    <row r="203" spans="1:14" ht="15" x14ac:dyDescent="0.25">
      <c r="A203" s="9"/>
      <c r="B203" s="16"/>
      <c r="C203" s="16"/>
      <c r="D203" s="16"/>
      <c r="E203" s="16"/>
      <c r="F203" s="16"/>
      <c r="G203" s="16"/>
      <c r="H203" s="16"/>
      <c r="I203" s="16"/>
      <c r="J203" s="16"/>
      <c r="K203" s="16"/>
      <c r="L203" s="16"/>
      <c r="M203" s="16"/>
      <c r="N203" s="18"/>
    </row>
    <row r="204" spans="1:14" ht="15" x14ac:dyDescent="0.25">
      <c r="A204" s="7"/>
      <c r="B204" s="16"/>
      <c r="C204" s="16"/>
      <c r="D204" s="16"/>
      <c r="E204" s="16"/>
      <c r="F204" s="16"/>
      <c r="G204" s="16"/>
      <c r="H204" s="16"/>
      <c r="I204" s="16"/>
      <c r="J204" s="16"/>
      <c r="K204" s="16"/>
      <c r="L204" s="16"/>
      <c r="M204" s="16"/>
      <c r="N204" s="18"/>
    </row>
    <row r="205" spans="1:14" ht="15" x14ac:dyDescent="0.25">
      <c r="A205" s="9"/>
      <c r="B205" s="16"/>
      <c r="C205" s="16"/>
      <c r="D205" s="16"/>
      <c r="E205" s="16"/>
      <c r="F205" s="16"/>
      <c r="G205" s="16"/>
      <c r="H205" s="16"/>
      <c r="I205" s="16"/>
      <c r="J205" s="16"/>
      <c r="K205" s="16"/>
      <c r="L205" s="16"/>
      <c r="M205" s="16"/>
      <c r="N205" s="18"/>
    </row>
    <row r="206" spans="1:14" ht="15" x14ac:dyDescent="0.25">
      <c r="A206" s="7"/>
      <c r="B206" s="16"/>
      <c r="C206" s="16"/>
      <c r="D206" s="16"/>
      <c r="E206" s="16"/>
      <c r="F206" s="16"/>
      <c r="G206" s="16"/>
      <c r="H206" s="16"/>
      <c r="I206" s="16"/>
      <c r="J206" s="16"/>
      <c r="K206" s="16"/>
      <c r="L206" s="16"/>
      <c r="M206" s="16"/>
      <c r="N206" s="18"/>
    </row>
    <row r="207" spans="1:14" ht="15" x14ac:dyDescent="0.25">
      <c r="A207" s="9"/>
      <c r="B207" s="16"/>
      <c r="C207" s="16"/>
      <c r="D207" s="16"/>
      <c r="E207" s="16"/>
      <c r="F207" s="16"/>
      <c r="G207" s="16"/>
      <c r="H207" s="16"/>
      <c r="I207" s="16"/>
      <c r="J207" s="16"/>
      <c r="K207" s="16"/>
      <c r="L207" s="16"/>
      <c r="M207" s="16"/>
      <c r="N207" s="18"/>
    </row>
    <row r="208" spans="1:14" ht="15" x14ac:dyDescent="0.25">
      <c r="A208" s="7"/>
      <c r="B208" s="16"/>
      <c r="C208" s="16"/>
      <c r="D208" s="16"/>
      <c r="E208" s="16"/>
      <c r="F208" s="16"/>
      <c r="G208" s="16"/>
      <c r="H208" s="16"/>
      <c r="I208" s="16"/>
      <c r="J208" s="16"/>
      <c r="K208" s="16"/>
      <c r="L208" s="16"/>
      <c r="M208" s="16"/>
      <c r="N208" s="18"/>
    </row>
    <row r="209" spans="1:14" ht="15" x14ac:dyDescent="0.25">
      <c r="A209" s="9"/>
      <c r="B209" s="16"/>
      <c r="C209" s="16"/>
      <c r="D209" s="16"/>
      <c r="E209" s="16"/>
      <c r="F209" s="16"/>
      <c r="G209" s="16"/>
      <c r="H209" s="16"/>
      <c r="I209" s="16"/>
      <c r="J209" s="16"/>
      <c r="K209" s="16"/>
      <c r="L209" s="16"/>
      <c r="M209" s="16"/>
      <c r="N209" s="18"/>
    </row>
    <row r="210" spans="1:14" ht="15" x14ac:dyDescent="0.25">
      <c r="A210" s="7"/>
      <c r="B210" s="16"/>
      <c r="C210" s="16"/>
      <c r="D210" s="16"/>
      <c r="E210" s="16"/>
      <c r="F210" s="16"/>
      <c r="G210" s="16"/>
      <c r="H210" s="16"/>
      <c r="I210" s="16"/>
      <c r="J210" s="16"/>
      <c r="K210" s="16"/>
      <c r="L210" s="16"/>
      <c r="M210" s="16"/>
      <c r="N210" s="18"/>
    </row>
    <row r="211" spans="1:14" ht="15" x14ac:dyDescent="0.25">
      <c r="A211" s="9"/>
      <c r="B211" s="16"/>
      <c r="C211" s="16"/>
      <c r="D211" s="16"/>
      <c r="E211" s="16"/>
      <c r="F211" s="16"/>
      <c r="G211" s="16"/>
      <c r="H211" s="16"/>
      <c r="I211" s="16"/>
      <c r="J211" s="16"/>
      <c r="K211" s="16"/>
      <c r="L211" s="16"/>
      <c r="M211" s="16"/>
      <c r="N211" s="18"/>
    </row>
    <row r="212" spans="1:14" ht="15" x14ac:dyDescent="0.25">
      <c r="A212" s="9"/>
      <c r="B212" s="16"/>
      <c r="C212" s="16"/>
      <c r="D212" s="16"/>
      <c r="E212" s="16"/>
      <c r="F212" s="16"/>
      <c r="G212" s="16"/>
      <c r="H212" s="16"/>
      <c r="I212" s="16"/>
      <c r="J212" s="16"/>
      <c r="K212" s="16"/>
      <c r="L212" s="16"/>
      <c r="M212" s="16"/>
      <c r="N212" s="18"/>
    </row>
    <row r="213" spans="1:14" ht="15" x14ac:dyDescent="0.25">
      <c r="A213" s="7"/>
      <c r="B213" s="16"/>
      <c r="C213" s="16"/>
      <c r="D213" s="16"/>
      <c r="E213" s="16"/>
      <c r="F213" s="16"/>
      <c r="G213" s="16"/>
      <c r="H213" s="16"/>
      <c r="I213" s="16"/>
      <c r="J213" s="16"/>
      <c r="K213" s="16"/>
      <c r="L213" s="16"/>
      <c r="M213" s="16"/>
      <c r="N213" s="18"/>
    </row>
    <row r="214" spans="1:14" ht="15" x14ac:dyDescent="0.25">
      <c r="A214" s="9"/>
      <c r="B214" s="16"/>
      <c r="C214" s="16"/>
      <c r="D214" s="16"/>
      <c r="E214" s="16"/>
      <c r="F214" s="16"/>
      <c r="G214" s="16"/>
      <c r="H214" s="16"/>
      <c r="I214" s="16"/>
      <c r="J214" s="16"/>
      <c r="K214" s="16"/>
      <c r="L214" s="16"/>
      <c r="M214" s="16"/>
      <c r="N214" s="18"/>
    </row>
    <row r="215" spans="1:14" ht="15" x14ac:dyDescent="0.25">
      <c r="A215" s="7"/>
      <c r="B215" s="16"/>
      <c r="C215" s="16"/>
      <c r="D215" s="16"/>
      <c r="E215" s="16"/>
      <c r="F215" s="16"/>
      <c r="G215" s="16"/>
      <c r="H215" s="16"/>
      <c r="I215" s="16"/>
      <c r="J215" s="16"/>
      <c r="K215" s="16"/>
      <c r="L215" s="16"/>
      <c r="M215" s="16"/>
      <c r="N215" s="18"/>
    </row>
    <row r="216" spans="1:14" ht="15" x14ac:dyDescent="0.25">
      <c r="A216" s="7"/>
      <c r="N216" s="19"/>
    </row>
    <row r="217" spans="1:14" x14ac:dyDescent="0.2">
      <c r="A217" s="9"/>
      <c r="B217" s="16"/>
      <c r="C217" s="16"/>
      <c r="D217" s="16"/>
      <c r="E217" s="16"/>
      <c r="F217" s="16"/>
      <c r="G217" s="16"/>
      <c r="H217" s="16"/>
      <c r="I217" s="16"/>
      <c r="J217" s="16"/>
      <c r="K217" s="16"/>
      <c r="L217" s="16"/>
      <c r="M217" s="16"/>
      <c r="N217" s="20"/>
    </row>
    <row r="218" spans="1:14" x14ac:dyDescent="0.2">
      <c r="A218" s="9"/>
      <c r="B218" s="16"/>
      <c r="C218" s="16"/>
      <c r="D218" s="16"/>
      <c r="E218" s="16"/>
      <c r="F218" s="16"/>
      <c r="G218" s="16"/>
      <c r="H218" s="16"/>
      <c r="I218" s="16"/>
      <c r="J218" s="16"/>
      <c r="K218" s="16"/>
      <c r="L218" s="16"/>
      <c r="M218" s="16"/>
      <c r="N218" s="21"/>
    </row>
    <row r="219" spans="1:14" x14ac:dyDescent="0.2">
      <c r="A219" s="9"/>
      <c r="B219" s="16"/>
      <c r="C219" s="16"/>
      <c r="D219" s="16"/>
      <c r="E219" s="16"/>
      <c r="F219" s="16"/>
      <c r="G219" s="16"/>
      <c r="H219" s="16"/>
      <c r="I219" s="16"/>
      <c r="J219" s="16"/>
      <c r="K219" s="16"/>
      <c r="L219" s="16"/>
      <c r="M219" s="16"/>
      <c r="N219" s="21"/>
    </row>
    <row r="220" spans="1:14" x14ac:dyDescent="0.2">
      <c r="A220" s="9"/>
      <c r="B220" s="16"/>
      <c r="C220" s="16"/>
      <c r="D220" s="16"/>
      <c r="E220" s="16"/>
      <c r="F220" s="16"/>
      <c r="G220" s="16"/>
      <c r="H220" s="16"/>
      <c r="I220" s="16"/>
      <c r="J220" s="16"/>
      <c r="K220" s="16"/>
      <c r="L220" s="16"/>
      <c r="M220" s="16"/>
      <c r="N220" s="21"/>
    </row>
    <row r="221" spans="1:14" x14ac:dyDescent="0.2">
      <c r="A221" s="9"/>
      <c r="B221" s="16"/>
      <c r="C221" s="16"/>
      <c r="D221" s="16"/>
      <c r="E221" s="16"/>
      <c r="F221" s="16"/>
      <c r="G221" s="16"/>
      <c r="H221" s="16"/>
      <c r="I221" s="16"/>
      <c r="J221" s="16"/>
      <c r="K221" s="16"/>
      <c r="L221" s="16"/>
      <c r="M221" s="16"/>
      <c r="N221" s="21"/>
    </row>
    <row r="222" spans="1:14" x14ac:dyDescent="0.2">
      <c r="A222" s="9"/>
      <c r="B222" s="16"/>
      <c r="C222" s="16"/>
      <c r="D222" s="16"/>
      <c r="E222" s="16"/>
      <c r="F222" s="16"/>
      <c r="G222" s="16"/>
      <c r="H222" s="16"/>
      <c r="I222" s="16"/>
      <c r="J222" s="16"/>
      <c r="K222" s="16"/>
      <c r="L222" s="16"/>
      <c r="M222" s="16"/>
      <c r="N222" s="21"/>
    </row>
    <row r="223" spans="1:14" x14ac:dyDescent="0.2">
      <c r="A223" s="9"/>
      <c r="B223" s="16"/>
      <c r="C223" s="16"/>
      <c r="D223" s="16"/>
      <c r="E223" s="16"/>
      <c r="F223" s="16"/>
      <c r="G223" s="16"/>
      <c r="H223" s="16"/>
      <c r="I223" s="16"/>
      <c r="J223" s="16"/>
      <c r="K223" s="16"/>
      <c r="L223" s="16"/>
      <c r="M223" s="16"/>
      <c r="N223" s="21"/>
    </row>
    <row r="224" spans="1:14" x14ac:dyDescent="0.2">
      <c r="A224" s="9"/>
      <c r="B224" s="16"/>
      <c r="C224" s="16"/>
      <c r="D224" s="16"/>
      <c r="E224" s="16"/>
      <c r="F224" s="16"/>
      <c r="G224" s="16"/>
      <c r="H224" s="16"/>
      <c r="I224" s="16"/>
      <c r="J224" s="16"/>
      <c r="K224" s="16"/>
      <c r="L224" s="16"/>
      <c r="M224" s="16"/>
      <c r="N22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76"/>
  <sheetViews>
    <sheetView topLeftCell="A17" zoomScale="75" zoomScaleNormal="75" workbookViewId="0">
      <selection activeCell="F71" sqref="F71:F72"/>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186</v>
      </c>
      <c r="P2" s="6" t="s">
        <v>154</v>
      </c>
      <c r="Q2" s="69" t="s">
        <v>155</v>
      </c>
      <c r="R2" s="26"/>
      <c r="S2" s="27"/>
      <c r="T2" s="28"/>
      <c r="AL2" s="110" t="s">
        <v>144</v>
      </c>
      <c r="AM2" s="110" t="s">
        <v>3</v>
      </c>
      <c r="AN2" s="110" t="s">
        <v>4</v>
      </c>
      <c r="AO2" s="110" t="s">
        <v>145</v>
      </c>
      <c r="AP2" s="110" t="s">
        <v>6</v>
      </c>
      <c r="AQ2" s="110" t="s">
        <v>146</v>
      </c>
      <c r="AR2" s="110" t="s">
        <v>147</v>
      </c>
      <c r="AS2" s="110" t="s">
        <v>148</v>
      </c>
      <c r="AT2" s="110" t="s">
        <v>8</v>
      </c>
      <c r="AU2" s="110" t="s">
        <v>9</v>
      </c>
      <c r="AV2" s="110" t="s">
        <v>10</v>
      </c>
      <c r="AW2" s="110" t="s">
        <v>149</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9" si="1">100*(1-($N$63-N3)/$N$63)</f>
        <v>97.71394264961711</v>
      </c>
      <c r="P3" s="11">
        <f>SUM(B3:F3)</f>
        <v>265.3</v>
      </c>
      <c r="Q3" s="70">
        <f>RANK(P3,P$3:P$58,0)</f>
        <v>45</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93.051123483863208</v>
      </c>
      <c r="P4" s="11">
        <f t="shared" ref="P4:P50" si="2">SUM(B4:F4)</f>
        <v>214</v>
      </c>
      <c r="Q4" s="70">
        <f t="shared" ref="Q4:Q50" si="3">RANK(P4,P$3:P$58,0)</f>
        <v>47</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77.591637196231673</v>
      </c>
      <c r="P5" s="11">
        <f t="shared" si="2"/>
        <v>332.29999999999995</v>
      </c>
      <c r="Q5" s="70">
        <f t="shared" si="3"/>
        <v>37</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104.429360127515</v>
      </c>
      <c r="P6" s="11">
        <f t="shared" si="2"/>
        <v>424</v>
      </c>
      <c r="Q6" s="70">
        <f t="shared" si="3"/>
        <v>26</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93.420591180049144</v>
      </c>
      <c r="P7" s="11">
        <f t="shared" si="2"/>
        <v>575.70000000000005</v>
      </c>
      <c r="Q7" s="70">
        <f t="shared" si="3"/>
        <v>12</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103.59121581672287</v>
      </c>
      <c r="P8" s="11">
        <f t="shared" si="2"/>
        <v>781.2</v>
      </c>
      <c r="Q8" s="70">
        <f t="shared" si="3"/>
        <v>2</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94.190315547103154</v>
      </c>
      <c r="P9" s="11">
        <f t="shared" si="2"/>
        <v>565.29999999999995</v>
      </c>
      <c r="Q9" s="70">
        <f t="shared" si="3"/>
        <v>13</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132.83732076758855</v>
      </c>
      <c r="P10" s="11">
        <f t="shared" si="2"/>
        <v>979</v>
      </c>
      <c r="Q10" s="70">
        <f t="shared" si="3"/>
        <v>1</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70.506752022147822</v>
      </c>
      <c r="P11" s="11">
        <f t="shared" si="2"/>
        <v>620</v>
      </c>
      <c r="Q11" s="70">
        <f t="shared" si="3"/>
        <v>9</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92.024824327791194</v>
      </c>
      <c r="P12" s="11">
        <f t="shared" si="2"/>
        <v>342</v>
      </c>
      <c r="Q12" s="70">
        <f t="shared" si="3"/>
        <v>36</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78.614515355116794</v>
      </c>
      <c r="P13" s="11">
        <f t="shared" si="2"/>
        <v>321</v>
      </c>
      <c r="Q13" s="70">
        <f t="shared" si="3"/>
        <v>39</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100.27969053979714</v>
      </c>
      <c r="P14" s="11">
        <f t="shared" si="2"/>
        <v>532.90000000000009</v>
      </c>
      <c r="Q14" s="70">
        <f t="shared" si="3"/>
        <v>15</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61.051115797537612</v>
      </c>
      <c r="P15" s="11">
        <f t="shared" si="2"/>
        <v>309</v>
      </c>
      <c r="Q15" s="70">
        <f t="shared" si="3"/>
        <v>42</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137.6438218151925</v>
      </c>
      <c r="P16" s="11">
        <f t="shared" si="2"/>
        <v>742.59999999999991</v>
      </c>
      <c r="Q16" s="70">
        <f t="shared" si="3"/>
        <v>5</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94.241630504906752</v>
      </c>
      <c r="P17" s="11">
        <f t="shared" si="2"/>
        <v>323.3</v>
      </c>
      <c r="Q17" s="70">
        <f t="shared" si="3"/>
        <v>38</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92.014561336230457</v>
      </c>
      <c r="P18" s="11">
        <f t="shared" si="2"/>
        <v>192.6</v>
      </c>
      <c r="Q18" s="70">
        <f t="shared" si="3"/>
        <v>48</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93.512958104095617</v>
      </c>
      <c r="P19" s="11">
        <f t="shared" si="2"/>
        <v>310.3</v>
      </c>
      <c r="Q19" s="70">
        <f t="shared" si="3"/>
        <v>41</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81.002371391577682</v>
      </c>
      <c r="P20" s="11">
        <f t="shared" si="2"/>
        <v>408.8</v>
      </c>
      <c r="Q20" s="70">
        <f t="shared" si="3"/>
        <v>28</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86.17491913818067</v>
      </c>
      <c r="P21" s="11">
        <f t="shared" si="2"/>
        <v>516</v>
      </c>
      <c r="Q21" s="70">
        <f t="shared" si="3"/>
        <v>18</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101.39835661991566</v>
      </c>
      <c r="P22" s="11">
        <f t="shared" si="2"/>
        <v>530</v>
      </c>
      <c r="Q22" s="70">
        <f t="shared" si="3"/>
        <v>16</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78.238205664557043</v>
      </c>
      <c r="P23" s="11">
        <f t="shared" si="2"/>
        <v>380</v>
      </c>
      <c r="Q23" s="70">
        <f t="shared" si="3"/>
        <v>31</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99.345758307771604</v>
      </c>
      <c r="P24" s="11">
        <f t="shared" si="2"/>
        <v>541</v>
      </c>
      <c r="Q24" s="70">
        <f t="shared" si="3"/>
        <v>14</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115.28760519875698</v>
      </c>
      <c r="P25" s="11">
        <f t="shared" si="2"/>
        <v>577</v>
      </c>
      <c r="Q25" s="70">
        <f t="shared" si="3"/>
        <v>11</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69.754132641028349</v>
      </c>
      <c r="P26" s="11">
        <f t="shared" si="2"/>
        <v>367</v>
      </c>
      <c r="Q26" s="70">
        <f t="shared" si="3"/>
        <v>34</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101.63782642299913</v>
      </c>
      <c r="P27" s="11">
        <f t="shared" si="2"/>
        <v>479</v>
      </c>
      <c r="Q27" s="70">
        <f t="shared" si="3"/>
        <v>20</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123.97693805350009</v>
      </c>
      <c r="P28" s="11">
        <f t="shared" si="2"/>
        <v>525</v>
      </c>
      <c r="Q28" s="70">
        <f t="shared" si="3"/>
        <v>17</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103.65621476327409</v>
      </c>
      <c r="P29" s="11">
        <f t="shared" si="2"/>
        <v>465</v>
      </c>
      <c r="Q29" s="70">
        <f t="shared" si="3"/>
        <v>24</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82.343402288845127</v>
      </c>
      <c r="P30" s="11">
        <f t="shared" si="2"/>
        <v>380</v>
      </c>
      <c r="Q30" s="70">
        <f t="shared" si="3"/>
        <v>31</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76.904016761663414</v>
      </c>
      <c r="P31" s="11">
        <f t="shared" si="2"/>
        <v>356</v>
      </c>
      <c r="Q31" s="70">
        <f t="shared" si="3"/>
        <v>35</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104.13515436944103</v>
      </c>
      <c r="P32" s="11">
        <f t="shared" si="2"/>
        <v>690</v>
      </c>
      <c r="Q32" s="70">
        <f t="shared" si="3"/>
        <v>6</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108.44561082494353</v>
      </c>
      <c r="P33" s="11">
        <f t="shared" si="2"/>
        <v>500</v>
      </c>
      <c r="Q33" s="70">
        <f t="shared" si="3"/>
        <v>19</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94.032949676505439</v>
      </c>
      <c r="P34" s="11">
        <f t="shared" si="2"/>
        <v>625.70000000000005</v>
      </c>
      <c r="Q34" s="70">
        <f t="shared" si="3"/>
        <v>8</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118.02440294828239</v>
      </c>
      <c r="P35" s="11">
        <f t="shared" si="2"/>
        <v>767</v>
      </c>
      <c r="Q35" s="70">
        <f t="shared" si="3"/>
        <v>4</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112.64933216821453</v>
      </c>
      <c r="P36" s="11">
        <f t="shared" si="2"/>
        <v>318.84000000000003</v>
      </c>
      <c r="Q36" s="70">
        <f t="shared" si="3"/>
        <v>40</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95.70615940062153</v>
      </c>
      <c r="P37" s="11">
        <f t="shared" si="2"/>
        <v>469.86</v>
      </c>
      <c r="Q37" s="70">
        <f t="shared" si="3"/>
        <v>22</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93.655955786508315</v>
      </c>
      <c r="P38" s="11">
        <f t="shared" si="2"/>
        <v>470.17999999999995</v>
      </c>
      <c r="Q38" s="70">
        <f t="shared" si="3"/>
        <v>21</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132.10591156902788</v>
      </c>
      <c r="P39" s="11">
        <f t="shared" si="2"/>
        <v>272.63</v>
      </c>
      <c r="Q39" s="70">
        <f t="shared" si="3"/>
        <v>44</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130.65575086149812</v>
      </c>
      <c r="P40" s="11">
        <f t="shared" si="2"/>
        <v>774.3900000000001</v>
      </c>
      <c r="Q40" s="70">
        <f t="shared" si="3"/>
        <v>3</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120.33870754522479</v>
      </c>
      <c r="P41" s="11">
        <f t="shared" si="2"/>
        <v>445.08</v>
      </c>
      <c r="Q41" s="70">
        <f t="shared" si="3"/>
        <v>25</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89.631494695831236</v>
      </c>
      <c r="P42" s="11">
        <f t="shared" si="2"/>
        <v>422.21</v>
      </c>
      <c r="Q42" s="70">
        <f t="shared" si="3"/>
        <v>27</v>
      </c>
      <c r="V42" s="24"/>
    </row>
    <row r="43" spans="1:22" ht="15" x14ac:dyDescent="0.25">
      <c r="A43" s="9">
        <v>2014</v>
      </c>
      <c r="B43" s="23">
        <f>B91</f>
        <v>32.450000000000003</v>
      </c>
      <c r="C43" s="23">
        <f t="shared" ref="C43:M43" si="6">C91</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111.69384765391148</v>
      </c>
      <c r="P43" s="11">
        <f t="shared" si="2"/>
        <v>594.5</v>
      </c>
      <c r="Q43" s="70">
        <f t="shared" si="3"/>
        <v>10</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92.56842078079066</v>
      </c>
      <c r="P44" s="11">
        <f t="shared" si="2"/>
        <v>261.36400000000003</v>
      </c>
      <c r="Q44" s="70">
        <f t="shared" si="3"/>
        <v>46</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127.65539948869345</v>
      </c>
      <c r="P45" s="11">
        <f t="shared" si="2"/>
        <v>397.50799999999998</v>
      </c>
      <c r="Q45" s="70">
        <f t="shared" si="3"/>
        <v>29</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114.99086790276469</v>
      </c>
      <c r="P46" s="11">
        <f t="shared" si="2"/>
        <v>378.96600000000001</v>
      </c>
      <c r="Q46" s="70">
        <f t="shared" si="3"/>
        <v>33</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120.42594297349092</v>
      </c>
      <c r="P47" s="11">
        <f t="shared" si="2"/>
        <v>641.35</v>
      </c>
      <c r="Q47" s="70">
        <f t="shared" si="3"/>
        <v>7</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96.591513472593007</v>
      </c>
      <c r="P48" s="11">
        <f t="shared" si="2"/>
        <v>386.58000000000004</v>
      </c>
      <c r="Q48" s="70">
        <f t="shared" si="3"/>
        <v>30</v>
      </c>
      <c r="V48" s="24"/>
    </row>
    <row r="49" spans="1:22" ht="15" x14ac:dyDescent="0.25">
      <c r="A49" s="9">
        <v>2020</v>
      </c>
      <c r="B49" s="23">
        <v>37.08</v>
      </c>
      <c r="C49" s="23">
        <v>25.4</v>
      </c>
      <c r="D49" s="23">
        <v>16</v>
      </c>
      <c r="E49" s="23">
        <v>56.39</v>
      </c>
      <c r="F49" s="23">
        <v>167.64</v>
      </c>
      <c r="G49" s="23">
        <v>387.86</v>
      </c>
      <c r="H49" s="23">
        <v>389.13</v>
      </c>
      <c r="I49" s="23">
        <v>522.47</v>
      </c>
      <c r="J49" s="23">
        <v>354.85</v>
      </c>
      <c r="K49" s="23">
        <v>286.25</v>
      </c>
      <c r="L49" s="23">
        <v>302.77</v>
      </c>
      <c r="M49" s="23">
        <v>384.81</v>
      </c>
      <c r="N49" s="8">
        <f t="shared" ref="N49" si="9">SUM(B49:M49)</f>
        <v>2930.65</v>
      </c>
      <c r="O49" s="100">
        <f t="shared" si="1"/>
        <v>100.25745405808226</v>
      </c>
      <c r="P49" s="11">
        <f t="shared" si="2"/>
        <v>302.51</v>
      </c>
      <c r="Q49" s="70">
        <f t="shared" si="3"/>
        <v>43</v>
      </c>
      <c r="V49" s="24"/>
    </row>
    <row r="50" spans="1:22" ht="15" x14ac:dyDescent="0.25">
      <c r="A50" s="9">
        <v>2021</v>
      </c>
      <c r="B50" s="23">
        <v>70.599999999999994</v>
      </c>
      <c r="C50" s="23">
        <v>44.2</v>
      </c>
      <c r="D50" s="23">
        <v>44.2</v>
      </c>
      <c r="E50" s="23">
        <v>129.80000000000001</v>
      </c>
      <c r="F50" s="23">
        <v>179.84</v>
      </c>
      <c r="G50" s="23"/>
      <c r="H50" s="23"/>
      <c r="I50" s="23"/>
      <c r="J50" s="23">
        <v>416.05</v>
      </c>
      <c r="K50" s="23">
        <v>344.43</v>
      </c>
      <c r="L50" s="23"/>
      <c r="M50" s="23"/>
      <c r="N50" s="8"/>
      <c r="O50" s="100"/>
      <c r="P50" s="11">
        <f t="shared" si="2"/>
        <v>468.64</v>
      </c>
      <c r="Q50" s="70">
        <f t="shared" si="3"/>
        <v>23</v>
      </c>
      <c r="V50" s="24"/>
    </row>
    <row r="51" spans="1:22" ht="15" x14ac:dyDescent="0.25">
      <c r="A51" s="9">
        <v>2022</v>
      </c>
      <c r="B51" s="23"/>
      <c r="C51" s="23"/>
      <c r="D51" s="23"/>
      <c r="E51" s="23"/>
      <c r="F51" s="23"/>
      <c r="G51" s="23"/>
      <c r="H51" s="23"/>
      <c r="I51" s="23"/>
      <c r="J51" s="23"/>
      <c r="K51" s="23"/>
      <c r="L51" s="23"/>
      <c r="M51" s="23"/>
      <c r="N51" s="8"/>
      <c r="O51" s="100"/>
      <c r="P51" s="11"/>
      <c r="Q51" s="70"/>
      <c r="V51" s="24"/>
    </row>
    <row r="52" spans="1:22" ht="15" x14ac:dyDescent="0.25">
      <c r="A52" s="9">
        <v>2023</v>
      </c>
      <c r="B52" s="23"/>
      <c r="C52" s="23"/>
      <c r="D52" s="23"/>
      <c r="E52" s="23"/>
      <c r="F52" s="23"/>
      <c r="G52" s="23"/>
      <c r="H52" s="23"/>
      <c r="I52" s="23"/>
      <c r="J52" s="23"/>
      <c r="K52" s="23"/>
      <c r="L52" s="23"/>
      <c r="M52" s="23"/>
      <c r="N52" s="8"/>
      <c r="O52" s="100"/>
      <c r="P52" s="11"/>
      <c r="Q52" s="70"/>
      <c r="V52" s="24"/>
    </row>
    <row r="53" spans="1:22" ht="15" x14ac:dyDescent="0.25">
      <c r="A53" s="9">
        <v>2024</v>
      </c>
      <c r="B53" s="23"/>
      <c r="C53" s="23"/>
      <c r="D53" s="23"/>
      <c r="E53" s="23"/>
      <c r="F53" s="23"/>
      <c r="G53" s="23"/>
      <c r="H53" s="23"/>
      <c r="I53" s="23"/>
      <c r="J53" s="23"/>
      <c r="K53" s="23"/>
      <c r="L53" s="23"/>
      <c r="M53" s="23"/>
      <c r="N53" s="8"/>
      <c r="O53" s="100"/>
      <c r="P53" s="11"/>
      <c r="Q53" s="70"/>
      <c r="V53" s="24"/>
    </row>
    <row r="54" spans="1:22" ht="15" x14ac:dyDescent="0.25">
      <c r="A54" s="9">
        <v>2025</v>
      </c>
      <c r="B54" s="23"/>
      <c r="C54" s="23"/>
      <c r="D54" s="23"/>
      <c r="E54" s="23"/>
      <c r="F54" s="23"/>
      <c r="G54" s="23"/>
      <c r="H54" s="23"/>
      <c r="I54" s="23"/>
      <c r="J54" s="23"/>
      <c r="K54" s="23"/>
      <c r="L54" s="23"/>
      <c r="M54" s="23"/>
      <c r="N54" s="8"/>
      <c r="O54" s="100"/>
      <c r="P54" s="11"/>
      <c r="Q54" s="70"/>
      <c r="V54" s="24"/>
    </row>
    <row r="55" spans="1:22" ht="15" x14ac:dyDescent="0.25">
      <c r="A55" s="9">
        <v>2026</v>
      </c>
      <c r="B55" s="23"/>
      <c r="C55" s="23"/>
      <c r="D55" s="23"/>
      <c r="E55" s="23"/>
      <c r="F55" s="23"/>
      <c r="G55" s="23"/>
      <c r="H55" s="23"/>
      <c r="I55" s="23"/>
      <c r="J55" s="23"/>
      <c r="K55" s="23"/>
      <c r="L55" s="23"/>
      <c r="M55" s="23"/>
      <c r="N55" s="8"/>
      <c r="O55" s="100"/>
      <c r="P55" s="11"/>
      <c r="Q55" s="70"/>
      <c r="V55" s="24"/>
    </row>
    <row r="56" spans="1:22" ht="15" x14ac:dyDescent="0.25">
      <c r="A56" s="9">
        <v>2027</v>
      </c>
      <c r="B56" s="23"/>
      <c r="C56" s="23"/>
      <c r="D56" s="23"/>
      <c r="E56" s="23"/>
      <c r="F56" s="23"/>
      <c r="G56" s="23"/>
      <c r="H56" s="23"/>
      <c r="I56" s="23"/>
      <c r="J56" s="23"/>
      <c r="K56" s="23"/>
      <c r="L56" s="23"/>
      <c r="M56" s="23"/>
      <c r="N56" s="8"/>
      <c r="O56" s="100"/>
      <c r="P56" s="11"/>
      <c r="Q56" s="70"/>
      <c r="V56" s="24"/>
    </row>
    <row r="57" spans="1:22" ht="15" x14ac:dyDescent="0.25">
      <c r="A57" s="9">
        <v>2028</v>
      </c>
      <c r="B57" s="23"/>
      <c r="C57" s="23"/>
      <c r="D57" s="23"/>
      <c r="E57" s="23"/>
      <c r="F57" s="23"/>
      <c r="G57" s="23"/>
      <c r="H57" s="23"/>
      <c r="I57" s="23"/>
      <c r="J57" s="23"/>
      <c r="K57" s="23"/>
      <c r="L57" s="23"/>
      <c r="M57" s="23"/>
      <c r="N57" s="8"/>
      <c r="O57" s="100"/>
      <c r="P57" s="11"/>
      <c r="Q57" s="70"/>
      <c r="V57" s="24"/>
    </row>
    <row r="58" spans="1:22" ht="15" x14ac:dyDescent="0.25">
      <c r="A58" s="9">
        <v>2029</v>
      </c>
      <c r="B58" s="23"/>
      <c r="C58" s="23"/>
      <c r="D58" s="23"/>
      <c r="E58" s="23"/>
      <c r="F58" s="23"/>
      <c r="G58" s="23"/>
      <c r="H58" s="23"/>
      <c r="I58" s="23"/>
      <c r="J58" s="23"/>
      <c r="K58" s="23"/>
      <c r="L58" s="23"/>
      <c r="M58" s="23"/>
      <c r="N58" s="8"/>
      <c r="O58" s="100"/>
      <c r="P58" s="11"/>
      <c r="Q58" s="70"/>
      <c r="V58" s="24"/>
    </row>
    <row r="59" spans="1:22" x14ac:dyDescent="0.2">
      <c r="A59" s="9">
        <v>2030</v>
      </c>
      <c r="V59" s="24"/>
    </row>
    <row r="60" spans="1:22" ht="15" x14ac:dyDescent="0.25">
      <c r="A60" s="9"/>
      <c r="B60" s="23"/>
      <c r="C60" s="16"/>
      <c r="D60" s="16"/>
      <c r="E60" s="16"/>
      <c r="F60" s="1"/>
      <c r="G60" s="1"/>
      <c r="H60" s="1"/>
      <c r="I60" s="1"/>
      <c r="J60" s="1"/>
      <c r="K60" s="1"/>
      <c r="L60" s="1"/>
      <c r="M60" s="1"/>
      <c r="N60" s="8"/>
      <c r="O60" s="8"/>
      <c r="P60" s="11"/>
      <c r="Q60" s="70"/>
      <c r="V60" s="24"/>
    </row>
    <row r="61" spans="1:22" ht="15" x14ac:dyDescent="0.25">
      <c r="A61" s="39" t="s">
        <v>61</v>
      </c>
      <c r="N61" s="10"/>
      <c r="O61" s="10"/>
      <c r="P61" s="10"/>
      <c r="V61" s="24"/>
    </row>
    <row r="62" spans="1:22" ht="15" x14ac:dyDescent="0.25">
      <c r="A62" s="7"/>
      <c r="B62" s="39"/>
      <c r="N62" s="10"/>
      <c r="O62" s="10"/>
      <c r="P62" s="10"/>
      <c r="V62" s="24"/>
    </row>
    <row r="63" spans="1:22" ht="15" x14ac:dyDescent="0.25">
      <c r="A63" s="9" t="s">
        <v>18</v>
      </c>
      <c r="B63" s="99">
        <f t="shared" ref="B63:N63" si="10">AVERAGE(B3:B58)</f>
        <v>57.74562499999999</v>
      </c>
      <c r="C63" s="99">
        <f t="shared" si="10"/>
        <v>18.460333333333335</v>
      </c>
      <c r="D63" s="99">
        <f t="shared" si="10"/>
        <v>23.127416666666665</v>
      </c>
      <c r="E63" s="99">
        <f t="shared" si="10"/>
        <v>108.81166666666668</v>
      </c>
      <c r="F63" s="99">
        <f t="shared" si="10"/>
        <v>261.49262499999992</v>
      </c>
      <c r="G63" s="99">
        <f t="shared" si="10"/>
        <v>324.76429787234053</v>
      </c>
      <c r="H63" s="99">
        <f t="shared" si="10"/>
        <v>317.38791489361705</v>
      </c>
      <c r="I63" s="99">
        <f t="shared" si="10"/>
        <v>374.83965957446816</v>
      </c>
      <c r="J63" s="99">
        <f t="shared" si="10"/>
        <v>303.53470833333336</v>
      </c>
      <c r="K63" s="99">
        <f t="shared" si="10"/>
        <v>370.98395833333331</v>
      </c>
      <c r="L63" s="99">
        <f t="shared" si="10"/>
        <v>478.36578723404244</v>
      </c>
      <c r="M63" s="99">
        <f t="shared" si="10"/>
        <v>285.41804255319141</v>
      </c>
      <c r="N63" s="8">
        <f t="shared" si="10"/>
        <v>2923.1242978723394</v>
      </c>
      <c r="O63" s="8"/>
      <c r="P63" s="11">
        <f>AVERAGE(P2:P58)</f>
        <v>469.63766666666675</v>
      </c>
      <c r="V63" s="24"/>
    </row>
    <row r="64" spans="1:22" ht="15" x14ac:dyDescent="0.25">
      <c r="A64" s="9" t="s">
        <v>19</v>
      </c>
      <c r="B64" s="100">
        <f t="shared" ref="B64:N64" si="11">STDEV(B3:B58)</f>
        <v>79.316594062836089</v>
      </c>
      <c r="C64" s="100">
        <f t="shared" si="11"/>
        <v>15.035332890247805</v>
      </c>
      <c r="D64" s="100">
        <f t="shared" si="11"/>
        <v>20.184302799013633</v>
      </c>
      <c r="E64" s="100">
        <f t="shared" si="11"/>
        <v>86.458971853788469</v>
      </c>
      <c r="F64" s="100">
        <f t="shared" si="11"/>
        <v>112.14609870689029</v>
      </c>
      <c r="G64" s="100">
        <f t="shared" si="11"/>
        <v>115.10254114746959</v>
      </c>
      <c r="H64" s="100">
        <f t="shared" si="11"/>
        <v>117.64116008250599</v>
      </c>
      <c r="I64" s="100">
        <f t="shared" si="11"/>
        <v>121.38082109540451</v>
      </c>
      <c r="J64" s="100">
        <f t="shared" si="11"/>
        <v>123.71846299991783</v>
      </c>
      <c r="K64" s="100">
        <f t="shared" si="11"/>
        <v>129.61308675881131</v>
      </c>
      <c r="L64" s="100">
        <f t="shared" si="11"/>
        <v>213.05305666459645</v>
      </c>
      <c r="M64" s="100">
        <f t="shared" si="11"/>
        <v>230.05355737324547</v>
      </c>
      <c r="N64" s="8">
        <f t="shared" si="11"/>
        <v>520.58767975333546</v>
      </c>
      <c r="O64" s="8"/>
      <c r="P64" s="11">
        <f>STDEV(P2:P58)</f>
        <v>167.51541013359608</v>
      </c>
      <c r="V64" s="24"/>
    </row>
    <row r="65" spans="1:31" ht="15" x14ac:dyDescent="0.25">
      <c r="A65" s="9" t="s">
        <v>20</v>
      </c>
      <c r="B65" s="100">
        <f t="shared" ref="B65" si="12">B64/B63*100</f>
        <v>137.35515731769482</v>
      </c>
      <c r="C65" s="100">
        <f t="shared" ref="C65:N65" si="13">C64/C63*100</f>
        <v>81.446703148631144</v>
      </c>
      <c r="D65" s="100">
        <f t="shared" si="13"/>
        <v>87.274351000494946</v>
      </c>
      <c r="E65" s="100">
        <f t="shared" si="13"/>
        <v>79.45744652422853</v>
      </c>
      <c r="F65" s="100">
        <f t="shared" si="13"/>
        <v>42.886906927830303</v>
      </c>
      <c r="G65" s="100">
        <f t="shared" si="13"/>
        <v>35.44187027378068</v>
      </c>
      <c r="H65" s="100">
        <f t="shared" si="13"/>
        <v>37.065418865093612</v>
      </c>
      <c r="I65" s="100">
        <f t="shared" si="13"/>
        <v>32.382064702865357</v>
      </c>
      <c r="J65" s="100">
        <f t="shared" si="13"/>
        <v>40.759247494047258</v>
      </c>
      <c r="K65" s="100">
        <f t="shared" si="13"/>
        <v>34.937652652450403</v>
      </c>
      <c r="L65" s="100">
        <f t="shared" si="13"/>
        <v>44.537686922906836</v>
      </c>
      <c r="M65" s="100">
        <f t="shared" si="13"/>
        <v>80.602317679469039</v>
      </c>
      <c r="N65" s="8">
        <f t="shared" si="13"/>
        <v>17.809289879744654</v>
      </c>
      <c r="O65" s="8"/>
      <c r="P65" s="11">
        <f>MIN(P2:P58)</f>
        <v>192.6</v>
      </c>
      <c r="V65" s="24"/>
    </row>
    <row r="66" spans="1:31" ht="15" x14ac:dyDescent="0.25">
      <c r="A66" s="9" t="s">
        <v>21</v>
      </c>
      <c r="B66" s="100">
        <f t="shared" ref="B66:N66" si="14">MIN(B3:B58)</f>
        <v>1</v>
      </c>
      <c r="C66" s="100">
        <f t="shared" si="14"/>
        <v>1</v>
      </c>
      <c r="D66" s="100">
        <f t="shared" si="14"/>
        <v>0</v>
      </c>
      <c r="E66" s="100">
        <f t="shared" si="14"/>
        <v>10.1</v>
      </c>
      <c r="F66" s="100">
        <f t="shared" si="14"/>
        <v>99</v>
      </c>
      <c r="G66" s="100">
        <f t="shared" si="14"/>
        <v>93.731999999999999</v>
      </c>
      <c r="H66" s="100">
        <f t="shared" si="14"/>
        <v>100.77</v>
      </c>
      <c r="I66" s="100">
        <f t="shared" si="14"/>
        <v>131</v>
      </c>
      <c r="J66" s="100">
        <f t="shared" si="14"/>
        <v>60.63</v>
      </c>
      <c r="K66" s="100">
        <f t="shared" si="14"/>
        <v>186</v>
      </c>
      <c r="L66" s="100">
        <f t="shared" si="14"/>
        <v>135</v>
      </c>
      <c r="M66" s="100">
        <f t="shared" si="14"/>
        <v>9</v>
      </c>
      <c r="N66" s="8">
        <f t="shared" si="14"/>
        <v>1784.6000000000001</v>
      </c>
      <c r="O66" s="8"/>
      <c r="V66" s="24"/>
    </row>
    <row r="67" spans="1:31" ht="15" x14ac:dyDescent="0.25">
      <c r="A67" s="9" t="s">
        <v>22</v>
      </c>
      <c r="B67" s="100">
        <f t="shared" ref="B67:N67" si="15">MAX(B3:B58)</f>
        <v>390.48</v>
      </c>
      <c r="C67" s="100">
        <f t="shared" si="15"/>
        <v>71</v>
      </c>
      <c r="D67" s="100">
        <f t="shared" si="15"/>
        <v>71.06</v>
      </c>
      <c r="E67" s="100">
        <f t="shared" si="15"/>
        <v>343</v>
      </c>
      <c r="F67" s="100">
        <f t="shared" si="15"/>
        <v>518</v>
      </c>
      <c r="G67" s="100">
        <f t="shared" si="15"/>
        <v>610.33000000000004</v>
      </c>
      <c r="H67" s="100">
        <f t="shared" si="15"/>
        <v>619.5</v>
      </c>
      <c r="I67" s="100">
        <f t="shared" si="15"/>
        <v>661</v>
      </c>
      <c r="J67" s="100">
        <f t="shared" si="15"/>
        <v>650.5</v>
      </c>
      <c r="K67" s="100">
        <f t="shared" si="15"/>
        <v>790.2</v>
      </c>
      <c r="L67" s="100">
        <f t="shared" si="15"/>
        <v>964.14</v>
      </c>
      <c r="M67" s="100">
        <f t="shared" si="15"/>
        <v>1193.33</v>
      </c>
      <c r="N67" s="8">
        <f t="shared" si="15"/>
        <v>4023.5</v>
      </c>
      <c r="O67" s="8"/>
      <c r="P67" s="11">
        <f>MAX(P2:P58)</f>
        <v>979</v>
      </c>
      <c r="V67" s="24"/>
    </row>
    <row r="68" spans="1:31" ht="15" x14ac:dyDescent="0.25">
      <c r="A68" s="9" t="s">
        <v>23</v>
      </c>
      <c r="B68" s="100">
        <f t="shared" ref="B68:N68" si="16">QUARTILE(B3:B58,1)</f>
        <v>14</v>
      </c>
      <c r="C68" s="100">
        <f t="shared" si="16"/>
        <v>7.6</v>
      </c>
      <c r="D68" s="100">
        <f t="shared" si="16"/>
        <v>5.4499999999999993</v>
      </c>
      <c r="E68" s="100">
        <f t="shared" si="16"/>
        <v>44.125</v>
      </c>
      <c r="F68" s="100">
        <f t="shared" si="16"/>
        <v>170.3</v>
      </c>
      <c r="G68" s="100">
        <f t="shared" si="16"/>
        <v>239.5</v>
      </c>
      <c r="H68" s="100">
        <f t="shared" si="16"/>
        <v>233.5</v>
      </c>
      <c r="I68" s="100">
        <f t="shared" si="16"/>
        <v>294.95</v>
      </c>
      <c r="J68" s="100">
        <f t="shared" si="16"/>
        <v>203.3175</v>
      </c>
      <c r="K68" s="100">
        <f t="shared" si="16"/>
        <v>286.8125</v>
      </c>
      <c r="L68" s="100">
        <f t="shared" si="16"/>
        <v>310.63499999999999</v>
      </c>
      <c r="M68" s="100">
        <f t="shared" si="16"/>
        <v>102.404</v>
      </c>
      <c r="N68" s="8">
        <f t="shared" si="16"/>
        <v>2689.85</v>
      </c>
      <c r="O68" s="8"/>
      <c r="P68" s="11">
        <f>QUARTILE(P2:P58,1)</f>
        <v>339.57499999999999</v>
      </c>
      <c r="V68" s="24"/>
    </row>
    <row r="69" spans="1:31" ht="15" x14ac:dyDescent="0.25">
      <c r="A69" s="9" t="s">
        <v>24</v>
      </c>
      <c r="B69" s="100">
        <f t="shared" ref="B69:N69" si="17">QUARTILE(B3:B58,2)</f>
        <v>30.494</v>
      </c>
      <c r="C69" s="100">
        <f t="shared" si="17"/>
        <v>13.425000000000001</v>
      </c>
      <c r="D69" s="100">
        <f t="shared" si="17"/>
        <v>16.95</v>
      </c>
      <c r="E69" s="100">
        <f t="shared" si="17"/>
        <v>91.134999999999991</v>
      </c>
      <c r="F69" s="100">
        <f t="shared" si="17"/>
        <v>238.39999999999998</v>
      </c>
      <c r="G69" s="100">
        <f t="shared" si="17"/>
        <v>334.52</v>
      </c>
      <c r="H69" s="100">
        <f t="shared" si="17"/>
        <v>311</v>
      </c>
      <c r="I69" s="100">
        <f t="shared" si="17"/>
        <v>355</v>
      </c>
      <c r="J69" s="100">
        <f t="shared" si="17"/>
        <v>302</v>
      </c>
      <c r="K69" s="100">
        <f t="shared" si="17"/>
        <v>340.46500000000003</v>
      </c>
      <c r="L69" s="100">
        <f t="shared" si="17"/>
        <v>419</v>
      </c>
      <c r="M69" s="100">
        <f t="shared" si="17"/>
        <v>241.5</v>
      </c>
      <c r="N69" s="8">
        <f t="shared" si="17"/>
        <v>2856.3</v>
      </c>
      <c r="O69" s="8"/>
      <c r="P69" s="11">
        <f>QUARTILE(P2:P58,2)</f>
        <v>455.03999999999996</v>
      </c>
      <c r="V69" s="24"/>
    </row>
    <row r="70" spans="1:31" ht="15" x14ac:dyDescent="0.25">
      <c r="A70" s="9" t="s">
        <v>25</v>
      </c>
      <c r="B70" s="100">
        <f t="shared" ref="B70:N70" si="18">QUARTILE(B3:B58,3)</f>
        <v>66.174999999999997</v>
      </c>
      <c r="C70" s="100">
        <f t="shared" si="18"/>
        <v>25.324999999999999</v>
      </c>
      <c r="D70" s="100">
        <f t="shared" si="18"/>
        <v>34.97</v>
      </c>
      <c r="E70" s="100">
        <f t="shared" si="18"/>
        <v>148.5</v>
      </c>
      <c r="F70" s="100">
        <f t="shared" si="18"/>
        <v>312.54250000000002</v>
      </c>
      <c r="G70" s="100">
        <f t="shared" si="18"/>
        <v>394.98</v>
      </c>
      <c r="H70" s="100">
        <f t="shared" si="18"/>
        <v>378.85</v>
      </c>
      <c r="I70" s="100">
        <f t="shared" si="18"/>
        <v>425.25</v>
      </c>
      <c r="J70" s="100">
        <f t="shared" si="18"/>
        <v>403.77499999999998</v>
      </c>
      <c r="K70" s="100">
        <f t="shared" si="18"/>
        <v>463.99149999999997</v>
      </c>
      <c r="L70" s="100">
        <f t="shared" si="18"/>
        <v>605.5</v>
      </c>
      <c r="M70" s="100">
        <f t="shared" si="18"/>
        <v>398.40499999999997</v>
      </c>
      <c r="N70" s="8">
        <f t="shared" si="18"/>
        <v>3278.915</v>
      </c>
      <c r="O70" s="8"/>
      <c r="P70" s="11">
        <f>QUARTILE(P2:P58,3)</f>
        <v>567.9</v>
      </c>
      <c r="V70" s="24"/>
    </row>
    <row r="71" spans="1:31" ht="15" x14ac:dyDescent="0.25">
      <c r="A71" s="98" t="s">
        <v>198</v>
      </c>
      <c r="B71" s="99">
        <f>B50</f>
        <v>70.599999999999994</v>
      </c>
      <c r="C71" s="99">
        <f>B71+C50</f>
        <v>114.8</v>
      </c>
      <c r="D71" s="99">
        <f>C71+D50</f>
        <v>159</v>
      </c>
      <c r="E71" s="99">
        <f t="shared" ref="E71:F71" si="19">D71+E50</f>
        <v>288.8</v>
      </c>
      <c r="F71" s="99">
        <f t="shared" si="19"/>
        <v>468.64</v>
      </c>
      <c r="G71" s="99"/>
      <c r="H71" s="99"/>
      <c r="I71" s="99"/>
      <c r="J71" s="99"/>
      <c r="K71" s="99"/>
      <c r="L71" s="99"/>
      <c r="M71" s="99"/>
      <c r="P71" s="70">
        <f>RANK(P48,P2:P58,0)</f>
        <v>30</v>
      </c>
      <c r="V71" s="24"/>
    </row>
    <row r="72" spans="1:31" x14ac:dyDescent="0.2">
      <c r="A72" s="9" t="s">
        <v>155</v>
      </c>
      <c r="B72" s="78">
        <f>RANK(B50,B2:B58,0)</f>
        <v>12</v>
      </c>
      <c r="C72" s="78">
        <f t="shared" ref="C72:D72" si="20">RANK(C50,C2:C58,0)</f>
        <v>4</v>
      </c>
      <c r="D72" s="78">
        <f t="shared" si="20"/>
        <v>8</v>
      </c>
      <c r="E72" s="78">
        <f t="shared" ref="E72:F72" si="21">RANK(E50,E2:E58,0)</f>
        <v>17</v>
      </c>
      <c r="F72" s="78">
        <f t="shared" si="21"/>
        <v>35</v>
      </c>
      <c r="G72" s="78"/>
      <c r="H72" s="78"/>
      <c r="I72" s="78"/>
      <c r="J72" s="78"/>
      <c r="K72" s="78"/>
      <c r="L72" s="78"/>
      <c r="M72" s="78"/>
      <c r="N72" s="93"/>
      <c r="O72" s="93"/>
      <c r="V72" s="24"/>
    </row>
    <row r="73" spans="1:31" ht="15" x14ac:dyDescent="0.25">
      <c r="A73" s="9" t="s">
        <v>183</v>
      </c>
      <c r="B73" s="99">
        <f>B63</f>
        <v>57.74562499999999</v>
      </c>
      <c r="C73" s="99">
        <f>B73+C63</f>
        <v>76.205958333333328</v>
      </c>
      <c r="D73" s="99">
        <f t="shared" ref="D73:F73" si="22">C73+D63</f>
        <v>99.33337499999999</v>
      </c>
      <c r="E73" s="99">
        <f t="shared" si="22"/>
        <v>208.14504166666666</v>
      </c>
      <c r="F73" s="99">
        <f t="shared" si="22"/>
        <v>469.63766666666658</v>
      </c>
      <c r="G73" s="99">
        <f t="shared" ref="G73" si="23">F73+G63</f>
        <v>794.40196453900717</v>
      </c>
      <c r="H73" s="99">
        <f t="shared" ref="H73:M73" si="24">G73+H63</f>
        <v>1111.7898794326243</v>
      </c>
      <c r="I73" s="99">
        <f t="shared" si="24"/>
        <v>1486.6295390070925</v>
      </c>
      <c r="J73" s="99">
        <f t="shared" si="24"/>
        <v>1790.1642473404258</v>
      </c>
      <c r="K73" s="99">
        <f t="shared" si="24"/>
        <v>2161.1482056737591</v>
      </c>
      <c r="L73" s="99">
        <f t="shared" si="24"/>
        <v>2639.5139929078014</v>
      </c>
      <c r="M73" s="99">
        <f t="shared" si="24"/>
        <v>2924.9320354609927</v>
      </c>
      <c r="N73" s="8"/>
      <c r="O73" s="8"/>
      <c r="V73" s="24"/>
    </row>
    <row r="74" spans="1:31" x14ac:dyDescent="0.2">
      <c r="A74" s="37" t="s">
        <v>46</v>
      </c>
      <c r="B74" s="1"/>
      <c r="C74" s="1"/>
      <c r="D74" s="1"/>
      <c r="E74" s="1"/>
      <c r="F74" s="1"/>
      <c r="G74" s="1"/>
      <c r="H74" s="1"/>
      <c r="I74" s="1"/>
      <c r="J74" s="1"/>
      <c r="K74" s="1"/>
      <c r="L74" s="1"/>
      <c r="M74" s="1"/>
      <c r="V74" s="24"/>
    </row>
    <row r="75" spans="1:31" x14ac:dyDescent="0.2">
      <c r="A75" s="37"/>
      <c r="B75" s="1"/>
      <c r="C75" s="1"/>
      <c r="D75" s="1"/>
      <c r="E75" s="1"/>
      <c r="F75" s="1"/>
      <c r="G75" s="1"/>
      <c r="H75" s="1"/>
      <c r="I75" s="1"/>
      <c r="J75" s="1"/>
      <c r="K75" s="1"/>
      <c r="L75" s="1"/>
      <c r="M75" s="1"/>
      <c r="V75" s="24"/>
    </row>
    <row r="76" spans="1:31" x14ac:dyDescent="0.2">
      <c r="A76" s="9"/>
      <c r="B76" s="1"/>
      <c r="C76" s="1"/>
      <c r="D76" s="1"/>
      <c r="E76" s="1"/>
      <c r="F76" s="1"/>
      <c r="G76" s="1"/>
      <c r="H76" s="1"/>
      <c r="I76" s="1"/>
      <c r="J76" s="1"/>
      <c r="K76" s="1"/>
      <c r="L76" s="1"/>
      <c r="M76" s="1"/>
      <c r="V76" s="24"/>
    </row>
    <row r="77" spans="1:31" ht="15.75" x14ac:dyDescent="0.25">
      <c r="A77" s="12" t="s">
        <v>30</v>
      </c>
      <c r="V77" s="24"/>
    </row>
    <row r="78" spans="1:31" ht="15.75" x14ac:dyDescent="0.25">
      <c r="A78" s="4" t="s">
        <v>15</v>
      </c>
      <c r="B78" s="5" t="s">
        <v>2</v>
      </c>
      <c r="C78" s="5" t="s">
        <v>3</v>
      </c>
      <c r="D78" s="5" t="s">
        <v>4</v>
      </c>
      <c r="E78" s="5" t="s">
        <v>5</v>
      </c>
      <c r="F78" s="5" t="s">
        <v>6</v>
      </c>
      <c r="G78" s="5" t="s">
        <v>16</v>
      </c>
      <c r="H78" s="5" t="s">
        <v>17</v>
      </c>
      <c r="I78" s="5" t="s">
        <v>7</v>
      </c>
      <c r="J78" s="5" t="s">
        <v>8</v>
      </c>
      <c r="K78" s="5" t="s">
        <v>9</v>
      </c>
      <c r="L78" s="5" t="s">
        <v>10</v>
      </c>
      <c r="M78" s="5" t="s">
        <v>11</v>
      </c>
      <c r="N78" s="6" t="s">
        <v>27</v>
      </c>
      <c r="O78" s="6"/>
      <c r="P78" s="6"/>
      <c r="R78" s="26"/>
      <c r="S78" s="27"/>
      <c r="T78" s="28"/>
    </row>
    <row r="79" spans="1:31" ht="15" x14ac:dyDescent="0.25">
      <c r="A79" s="9">
        <v>2002</v>
      </c>
      <c r="B79" s="1"/>
      <c r="C79" s="1"/>
      <c r="D79" s="1"/>
      <c r="E79" s="1">
        <v>71.12</v>
      </c>
      <c r="F79" s="1">
        <v>139.69999999999999</v>
      </c>
      <c r="G79" s="1">
        <v>177.8</v>
      </c>
      <c r="H79" s="1">
        <v>441.96</v>
      </c>
      <c r="I79" s="1">
        <v>304.8</v>
      </c>
      <c r="J79" s="1">
        <v>304.8</v>
      </c>
      <c r="K79" s="1">
        <v>355.6</v>
      </c>
      <c r="L79" s="1">
        <v>88.9</v>
      </c>
      <c r="M79" s="1">
        <v>38.1</v>
      </c>
      <c r="N79" s="8"/>
      <c r="O79" s="8"/>
      <c r="P79" s="8"/>
      <c r="V79" s="24"/>
    </row>
    <row r="80" spans="1:31" ht="15" x14ac:dyDescent="0.25">
      <c r="A80" s="9">
        <v>2003</v>
      </c>
      <c r="B80" s="1">
        <v>17.78</v>
      </c>
      <c r="C80" s="1">
        <v>5.08</v>
      </c>
      <c r="D80" s="1">
        <v>2.54</v>
      </c>
      <c r="E80" s="1">
        <v>172.72</v>
      </c>
      <c r="F80" s="1">
        <v>571.5</v>
      </c>
      <c r="G80" s="1">
        <v>233.68</v>
      </c>
      <c r="H80" s="1">
        <v>165.1</v>
      </c>
      <c r="I80" s="1">
        <v>63.5</v>
      </c>
      <c r="J80" s="1"/>
      <c r="K80" s="1"/>
      <c r="L80" s="1"/>
      <c r="M80" s="1"/>
      <c r="N80" s="8"/>
      <c r="O80" s="8"/>
      <c r="P80" s="8"/>
      <c r="S80" s="1">
        <v>57.472127659574461</v>
      </c>
      <c r="T80" s="1">
        <v>17.912680851063829</v>
      </c>
      <c r="U80" s="1">
        <v>22.679063829787232</v>
      </c>
      <c r="V80" s="1">
        <v>108.36510638297874</v>
      </c>
      <c r="W80" s="1">
        <v>263.22991489361698</v>
      </c>
      <c r="X80" s="1">
        <v>324.76429787234053</v>
      </c>
      <c r="Y80" s="1">
        <v>317.38791489361705</v>
      </c>
      <c r="Z80" s="1">
        <v>374.83965957446816</v>
      </c>
      <c r="AA80" s="1">
        <v>301.14076595744683</v>
      </c>
      <c r="AB80" s="1">
        <v>371.54893617021276</v>
      </c>
      <c r="AC80" s="1">
        <v>478.36578723404244</v>
      </c>
      <c r="AD80" s="1">
        <v>285.41804255319141</v>
      </c>
      <c r="AE80" s="1">
        <v>2923.1242978723394</v>
      </c>
    </row>
    <row r="81" spans="1:31" ht="15" x14ac:dyDescent="0.25">
      <c r="A81" s="9">
        <v>2004</v>
      </c>
      <c r="B81" s="1"/>
      <c r="C81" s="1"/>
      <c r="D81" s="1"/>
      <c r="E81" s="1"/>
      <c r="F81" s="1"/>
      <c r="G81" s="1"/>
      <c r="H81" s="1"/>
      <c r="I81" s="1"/>
      <c r="J81" s="1"/>
      <c r="K81" s="1"/>
      <c r="L81" s="1">
        <v>320.07</v>
      </c>
      <c r="M81" s="1">
        <v>151.5</v>
      </c>
      <c r="N81" s="8"/>
      <c r="O81" s="8"/>
      <c r="P81" s="8"/>
      <c r="S81" s="1">
        <v>80.15121412886505</v>
      </c>
      <c r="T81" s="1">
        <v>14.705996424272394</v>
      </c>
      <c r="U81" s="1">
        <v>20.159464286580739</v>
      </c>
      <c r="V81" s="1">
        <v>87.337718651628663</v>
      </c>
      <c r="W81" s="1">
        <v>112.70374062536328</v>
      </c>
      <c r="X81" s="1">
        <v>115.10254114746959</v>
      </c>
      <c r="Y81" s="1">
        <v>117.64116008250599</v>
      </c>
      <c r="Z81" s="1">
        <v>121.38082109540451</v>
      </c>
      <c r="AA81" s="1">
        <v>123.92714235006262</v>
      </c>
      <c r="AB81" s="1">
        <v>130.95459228619538</v>
      </c>
      <c r="AC81" s="1">
        <v>213.05305666459645</v>
      </c>
      <c r="AD81" s="1">
        <v>230.05355737324547</v>
      </c>
      <c r="AE81" s="1">
        <v>520.58767975333546</v>
      </c>
    </row>
    <row r="82" spans="1:31" ht="15" x14ac:dyDescent="0.25">
      <c r="A82" s="9">
        <v>2005</v>
      </c>
      <c r="B82" s="1">
        <v>106.47</v>
      </c>
      <c r="C82" s="1">
        <v>42.88</v>
      </c>
      <c r="D82" s="1">
        <v>29.64</v>
      </c>
      <c r="E82" s="1">
        <v>331.03</v>
      </c>
      <c r="F82" s="1">
        <v>216.16</v>
      </c>
      <c r="G82" s="1">
        <v>248</v>
      </c>
      <c r="H82" s="1">
        <v>179.91</v>
      </c>
      <c r="I82" s="1">
        <v>546.46</v>
      </c>
      <c r="J82" s="1">
        <v>449.32</v>
      </c>
      <c r="K82" s="1">
        <v>237.85</v>
      </c>
      <c r="L82" s="1">
        <v>669.34</v>
      </c>
      <c r="M82" s="1">
        <v>158.13</v>
      </c>
      <c r="N82" s="8">
        <f t="shared" ref="N82:N96" si="25">SUM(B82:M82)</f>
        <v>3215.19</v>
      </c>
      <c r="O82" s="8"/>
      <c r="P82" s="8"/>
      <c r="S82" s="1">
        <v>1</v>
      </c>
      <c r="T82" s="1">
        <v>1</v>
      </c>
      <c r="U82" s="1">
        <v>0</v>
      </c>
      <c r="V82" s="1">
        <v>10.1</v>
      </c>
      <c r="W82" s="1">
        <v>99</v>
      </c>
      <c r="X82" s="1">
        <v>93.731999999999999</v>
      </c>
      <c r="Y82" s="1">
        <v>100.77</v>
      </c>
      <c r="Z82" s="1">
        <v>131</v>
      </c>
      <c r="AA82" s="1">
        <v>60.63</v>
      </c>
      <c r="AB82" s="1">
        <v>186</v>
      </c>
      <c r="AC82" s="1">
        <v>135</v>
      </c>
      <c r="AD82" s="1">
        <v>9</v>
      </c>
      <c r="AE82" s="1">
        <v>1784.6000000000001</v>
      </c>
    </row>
    <row r="83" spans="1:31" ht="15" x14ac:dyDescent="0.25">
      <c r="A83" s="9">
        <v>2006</v>
      </c>
      <c r="B83" s="1">
        <v>106.35</v>
      </c>
      <c r="C83" s="1">
        <v>40.57</v>
      </c>
      <c r="D83" s="1">
        <v>59.88</v>
      </c>
      <c r="E83" s="1">
        <v>181.48</v>
      </c>
      <c r="F83" s="1">
        <v>509.99</v>
      </c>
      <c r="G83" s="1">
        <v>124.33</v>
      </c>
      <c r="H83" s="1">
        <v>442.64</v>
      </c>
      <c r="I83" s="1">
        <v>285.51</v>
      </c>
      <c r="J83" s="1">
        <v>466.88</v>
      </c>
      <c r="K83" s="1">
        <v>396.05</v>
      </c>
      <c r="L83" s="1">
        <v>895.04</v>
      </c>
      <c r="M83" s="1">
        <v>390.19</v>
      </c>
      <c r="N83" s="8">
        <f t="shared" si="25"/>
        <v>3898.9100000000003</v>
      </c>
      <c r="O83" s="8"/>
      <c r="P83" s="8"/>
      <c r="S83" s="1">
        <v>390.48</v>
      </c>
      <c r="T83" s="1">
        <v>71</v>
      </c>
      <c r="U83" s="1">
        <v>71.06</v>
      </c>
      <c r="V83" s="1">
        <v>343</v>
      </c>
      <c r="W83" s="1">
        <v>518</v>
      </c>
      <c r="X83" s="1">
        <v>610.33000000000004</v>
      </c>
      <c r="Y83" s="1">
        <v>619.5</v>
      </c>
      <c r="Z83" s="1">
        <v>661</v>
      </c>
      <c r="AA83" s="1">
        <v>650.5</v>
      </c>
      <c r="AB83" s="1">
        <v>790.2</v>
      </c>
      <c r="AC83" s="1">
        <v>964.14</v>
      </c>
      <c r="AD83" s="1">
        <v>1193.33</v>
      </c>
      <c r="AE83" s="1">
        <v>4023.5</v>
      </c>
    </row>
    <row r="84" spans="1:31" ht="15" x14ac:dyDescent="0.25">
      <c r="A84" s="9">
        <v>2007</v>
      </c>
      <c r="B84" s="1">
        <v>11.4</v>
      </c>
      <c r="C84" s="1">
        <v>13.67</v>
      </c>
      <c r="D84" s="1">
        <v>41.89</v>
      </c>
      <c r="E84" s="1"/>
      <c r="F84" s="1">
        <v>113.88</v>
      </c>
      <c r="G84" s="1">
        <v>324.85000000000002</v>
      </c>
      <c r="H84" s="1">
        <v>336.25</v>
      </c>
      <c r="I84" s="1">
        <v>283.45999999999998</v>
      </c>
      <c r="J84" s="1">
        <v>309.08999999999997</v>
      </c>
      <c r="K84" s="1">
        <v>574.57000000000005</v>
      </c>
      <c r="L84" s="1">
        <v>780.57</v>
      </c>
      <c r="M84" s="1">
        <v>365.25</v>
      </c>
      <c r="N84" s="8">
        <f>SUM(B84:M84)</f>
        <v>3154.88</v>
      </c>
      <c r="O84" s="8"/>
      <c r="P84" s="8"/>
      <c r="S84">
        <v>19</v>
      </c>
      <c r="T84">
        <v>11</v>
      </c>
      <c r="U84">
        <v>24</v>
      </c>
      <c r="V84">
        <v>32</v>
      </c>
      <c r="W84">
        <v>37</v>
      </c>
      <c r="X84">
        <v>14</v>
      </c>
      <c r="Y84">
        <v>9</v>
      </c>
      <c r="Z84">
        <v>6</v>
      </c>
      <c r="AA84">
        <v>19</v>
      </c>
      <c r="AB84">
        <v>36</v>
      </c>
      <c r="AC84">
        <v>36</v>
      </c>
      <c r="AD84">
        <v>13</v>
      </c>
      <c r="AE84">
        <v>22</v>
      </c>
    </row>
    <row r="85" spans="1:31" ht="15" x14ac:dyDescent="0.25">
      <c r="A85" s="9">
        <v>2008</v>
      </c>
      <c r="B85" s="1">
        <v>5.31</v>
      </c>
      <c r="C85" s="1">
        <v>33.700000000000003</v>
      </c>
      <c r="D85" s="1">
        <v>1.77</v>
      </c>
      <c r="E85" s="1">
        <v>145.49</v>
      </c>
      <c r="F85" s="1">
        <v>283.58999999999997</v>
      </c>
      <c r="G85" s="1">
        <v>266.77</v>
      </c>
      <c r="H85" s="1">
        <v>352.1</v>
      </c>
      <c r="I85" s="1">
        <v>331.99</v>
      </c>
      <c r="J85" s="1">
        <v>158.31</v>
      </c>
      <c r="K85" s="1">
        <v>258.66000000000003</v>
      </c>
      <c r="L85" s="1">
        <v>780.75</v>
      </c>
      <c r="M85" s="1">
        <v>179.17</v>
      </c>
      <c r="N85" s="8">
        <f t="shared" si="25"/>
        <v>2797.61</v>
      </c>
      <c r="O85" s="8"/>
      <c r="P85" s="8"/>
      <c r="V85" s="24"/>
    </row>
    <row r="86" spans="1:31" ht="15" x14ac:dyDescent="0.25">
      <c r="A86" s="9">
        <v>2009</v>
      </c>
      <c r="B86" s="1">
        <v>16.920000000000002</v>
      </c>
      <c r="C86" s="1">
        <v>46.13</v>
      </c>
      <c r="D86" s="1">
        <v>29.12</v>
      </c>
      <c r="E86" s="1">
        <v>166.78</v>
      </c>
      <c r="F86" s="1">
        <v>211.23</v>
      </c>
      <c r="G86" s="1">
        <v>334.52</v>
      </c>
      <c r="H86" s="1">
        <v>359.94</v>
      </c>
      <c r="I86" s="1">
        <v>411.91</v>
      </c>
      <c r="J86" s="1">
        <v>245</v>
      </c>
      <c r="K86" s="1">
        <v>271.3</v>
      </c>
      <c r="L86" s="1">
        <v>546.62</v>
      </c>
      <c r="M86" s="1">
        <v>98.21</v>
      </c>
      <c r="N86" s="8">
        <f t="shared" si="25"/>
        <v>2737.68</v>
      </c>
      <c r="O86" s="8"/>
      <c r="P86" s="8"/>
      <c r="V86" s="24"/>
    </row>
    <row r="87" spans="1:31" ht="15" x14ac:dyDescent="0.25">
      <c r="A87" s="9">
        <v>2010</v>
      </c>
      <c r="B87" s="1">
        <v>22.06</v>
      </c>
      <c r="C87" s="1">
        <v>13.18</v>
      </c>
      <c r="D87" s="1">
        <v>34.96</v>
      </c>
      <c r="E87" s="1">
        <v>66.760000000000005</v>
      </c>
      <c r="F87" s="1">
        <v>135.66999999999999</v>
      </c>
      <c r="G87" s="1">
        <v>371.27</v>
      </c>
      <c r="H87" s="1">
        <v>294.41000000000003</v>
      </c>
      <c r="I87" s="1">
        <v>337.07</v>
      </c>
      <c r="J87" s="1">
        <v>60.63</v>
      </c>
      <c r="K87" s="1">
        <v>605.14</v>
      </c>
      <c r="L87" s="1">
        <v>727.14</v>
      </c>
      <c r="M87" s="1">
        <v>1193.33</v>
      </c>
      <c r="N87" s="8">
        <f t="shared" si="25"/>
        <v>3861.62</v>
      </c>
      <c r="O87" s="8"/>
      <c r="P87" s="8"/>
      <c r="V87" s="24"/>
    </row>
    <row r="88" spans="1:31" ht="15" x14ac:dyDescent="0.25">
      <c r="A88" s="9">
        <v>2011</v>
      </c>
      <c r="B88" s="1">
        <v>390.48</v>
      </c>
      <c r="C88" s="1">
        <v>19.760000000000002</v>
      </c>
      <c r="D88" s="1">
        <v>29.91</v>
      </c>
      <c r="E88" s="1">
        <v>111.89</v>
      </c>
      <c r="F88" s="1">
        <v>222.35</v>
      </c>
      <c r="G88" s="1">
        <v>296.67</v>
      </c>
      <c r="H88" s="1">
        <v>385.85</v>
      </c>
      <c r="I88" s="1">
        <v>253.77</v>
      </c>
      <c r="J88" s="1">
        <v>371.85</v>
      </c>
      <c r="K88" s="1">
        <v>330.76</v>
      </c>
      <c r="L88" s="1">
        <v>964.14</v>
      </c>
      <c r="M88" s="1">
        <v>441.8</v>
      </c>
      <c r="N88" s="8">
        <f t="shared" si="25"/>
        <v>3819.23</v>
      </c>
      <c r="O88" s="8"/>
      <c r="P88" s="8"/>
      <c r="V88" s="24"/>
    </row>
    <row r="89" spans="1:31" ht="15" x14ac:dyDescent="0.25">
      <c r="A89" s="9">
        <v>2012</v>
      </c>
      <c r="B89" s="1">
        <v>19.75</v>
      </c>
      <c r="C89" s="1">
        <v>3.54</v>
      </c>
      <c r="D89" s="1">
        <v>71.06</v>
      </c>
      <c r="E89" s="1">
        <v>114.72</v>
      </c>
      <c r="F89" s="1">
        <v>236.01</v>
      </c>
      <c r="G89" s="1">
        <v>282.20999999999998</v>
      </c>
      <c r="H89" s="1">
        <v>370.03</v>
      </c>
      <c r="I89" s="1"/>
      <c r="J89" s="1">
        <v>445.75</v>
      </c>
      <c r="K89" s="1">
        <v>397.78</v>
      </c>
      <c r="L89" s="1">
        <v>899.42</v>
      </c>
      <c r="M89" s="1">
        <v>427.38</v>
      </c>
      <c r="N89" s="8"/>
      <c r="O89" s="8"/>
      <c r="P89" s="8"/>
      <c r="V89" s="24"/>
    </row>
    <row r="90" spans="1:31" ht="15" x14ac:dyDescent="0.25">
      <c r="A90" s="9">
        <v>2013</v>
      </c>
      <c r="B90" s="1">
        <v>7.85</v>
      </c>
      <c r="C90" s="1">
        <v>32.21</v>
      </c>
      <c r="D90" s="1">
        <v>56.05</v>
      </c>
      <c r="E90" s="1">
        <v>14.71</v>
      </c>
      <c r="F90" s="1">
        <v>311.39</v>
      </c>
      <c r="G90" s="1">
        <v>317.23</v>
      </c>
      <c r="H90" s="1">
        <v>362.48</v>
      </c>
      <c r="I90" s="1">
        <v>550.58000000000004</v>
      </c>
      <c r="J90" s="1">
        <v>206.09</v>
      </c>
      <c r="K90" s="1">
        <v>333.22</v>
      </c>
      <c r="L90" s="1">
        <v>214.49</v>
      </c>
      <c r="M90" s="1">
        <v>213.74</v>
      </c>
      <c r="N90" s="8">
        <f t="shared" si="25"/>
        <v>2620.04</v>
      </c>
      <c r="O90" s="8"/>
      <c r="P90" s="8"/>
      <c r="V90" s="24"/>
    </row>
    <row r="91" spans="1:31" ht="15" x14ac:dyDescent="0.25">
      <c r="A91" s="9">
        <v>2014</v>
      </c>
      <c r="B91" s="1">
        <v>32.450000000000003</v>
      </c>
      <c r="C91" s="1">
        <v>14.2</v>
      </c>
      <c r="D91" s="1">
        <v>48.24</v>
      </c>
      <c r="E91" s="1">
        <v>103.05</v>
      </c>
      <c r="F91" s="1">
        <v>396.56</v>
      </c>
      <c r="G91" s="1">
        <v>610.33000000000004</v>
      </c>
      <c r="H91" s="1">
        <v>100.77</v>
      </c>
      <c r="I91" s="1">
        <v>395.7</v>
      </c>
      <c r="J91" s="1">
        <v>277.68</v>
      </c>
      <c r="K91" s="1">
        <v>488.75</v>
      </c>
      <c r="L91" s="1">
        <v>439.05</v>
      </c>
      <c r="M91" s="1">
        <v>358.17</v>
      </c>
      <c r="N91" s="8">
        <f t="shared" si="25"/>
        <v>3264.9500000000003</v>
      </c>
      <c r="O91" s="8"/>
      <c r="P91" s="8"/>
      <c r="V91" s="24"/>
    </row>
    <row r="92" spans="1:31" ht="15" x14ac:dyDescent="0.25">
      <c r="A92" s="9">
        <v>2015</v>
      </c>
      <c r="B92" s="1">
        <v>37.1</v>
      </c>
      <c r="C92" s="1">
        <v>10.664</v>
      </c>
      <c r="D92" s="1">
        <v>6.0960000000000001</v>
      </c>
      <c r="E92" s="1">
        <v>47.503999999999998</v>
      </c>
      <c r="F92" s="1">
        <v>160.012</v>
      </c>
      <c r="G92" s="1">
        <v>93.731999999999999</v>
      </c>
      <c r="H92" s="1">
        <v>219.96799999999999</v>
      </c>
      <c r="I92" s="1">
        <v>479.31400000000002</v>
      </c>
      <c r="J92" s="1">
        <v>650.5</v>
      </c>
      <c r="K92" s="1">
        <v>493.524</v>
      </c>
      <c r="L92" s="1">
        <v>408.68</v>
      </c>
      <c r="M92" s="1">
        <v>98.808000000000007</v>
      </c>
      <c r="N92" s="8">
        <f t="shared" si="25"/>
        <v>2705.9019999999996</v>
      </c>
      <c r="O92" s="8"/>
      <c r="P92" s="8"/>
      <c r="V92" s="24"/>
    </row>
    <row r="93" spans="1:31" ht="15" x14ac:dyDescent="0.25">
      <c r="A93" s="9">
        <v>2016</v>
      </c>
      <c r="B93" s="1">
        <v>30.988</v>
      </c>
      <c r="C93" s="1">
        <v>18.033999999999999</v>
      </c>
      <c r="D93" s="1">
        <v>10.16</v>
      </c>
      <c r="E93" s="1">
        <v>57.91</v>
      </c>
      <c r="F93" s="1">
        <v>280.416</v>
      </c>
      <c r="G93" s="1">
        <v>397.26</v>
      </c>
      <c r="H93" s="1">
        <v>543.04399999999998</v>
      </c>
      <c r="I93" s="1">
        <v>319.02999999999997</v>
      </c>
      <c r="J93" s="1">
        <v>466.096</v>
      </c>
      <c r="K93" s="1">
        <v>464.56599999999997</v>
      </c>
      <c r="L93" s="1">
        <v>864.60199999999998</v>
      </c>
      <c r="M93" s="1">
        <v>279.42</v>
      </c>
      <c r="N93" s="8">
        <f t="shared" si="25"/>
        <v>3731.5259999999998</v>
      </c>
      <c r="O93" s="8"/>
      <c r="P93" s="8"/>
      <c r="V93" s="24"/>
    </row>
    <row r="94" spans="1:31" ht="15" x14ac:dyDescent="0.25">
      <c r="A94" s="9">
        <v>2017</v>
      </c>
      <c r="B94" s="1">
        <v>23.367999999999999</v>
      </c>
      <c r="C94" s="1">
        <v>10.414</v>
      </c>
      <c r="D94" s="1">
        <v>35.56</v>
      </c>
      <c r="E94" s="1">
        <v>23.876000000000001</v>
      </c>
      <c r="F94" s="1">
        <v>285.74799999999999</v>
      </c>
      <c r="G94" s="1">
        <v>280.16000000000003</v>
      </c>
      <c r="H94" s="1">
        <v>556.88</v>
      </c>
      <c r="I94" s="1">
        <v>379.95</v>
      </c>
      <c r="J94" s="1">
        <v>355.09</v>
      </c>
      <c r="K94" s="1">
        <v>314.68</v>
      </c>
      <c r="L94">
        <v>355.6</v>
      </c>
      <c r="M94" s="36">
        <v>740</v>
      </c>
      <c r="N94" s="8">
        <f t="shared" si="25"/>
        <v>3361.3259999999996</v>
      </c>
      <c r="O94" s="8"/>
      <c r="P94" s="8"/>
      <c r="V94" s="24"/>
    </row>
    <row r="95" spans="1:31" ht="15" x14ac:dyDescent="0.25">
      <c r="A95" s="9">
        <v>2018</v>
      </c>
      <c r="B95" s="1">
        <v>96.77</v>
      </c>
      <c r="C95" s="1">
        <v>10.92</v>
      </c>
      <c r="D95" s="1">
        <v>43.43</v>
      </c>
      <c r="E95" s="3">
        <v>51.31</v>
      </c>
      <c r="F95" s="3">
        <v>438.92</v>
      </c>
      <c r="G95" s="1">
        <v>435.62</v>
      </c>
      <c r="H95" s="3">
        <v>619.5</v>
      </c>
      <c r="I95" s="1">
        <v>357.13</v>
      </c>
      <c r="J95" s="1">
        <v>530.61</v>
      </c>
      <c r="K95" s="1">
        <v>300.22000000000003</v>
      </c>
      <c r="L95" s="1">
        <v>592.08000000000004</v>
      </c>
      <c r="M95" s="1">
        <v>43.69</v>
      </c>
      <c r="N95" s="8">
        <f t="shared" si="25"/>
        <v>3520.2000000000003</v>
      </c>
      <c r="O95" s="8"/>
      <c r="P95" s="8"/>
      <c r="V95" s="24"/>
    </row>
    <row r="96" spans="1:31" ht="15" x14ac:dyDescent="0.25">
      <c r="A96" s="9">
        <v>2019</v>
      </c>
      <c r="B96" s="1">
        <v>17.78</v>
      </c>
      <c r="C96" s="1">
        <v>4.57</v>
      </c>
      <c r="D96" s="1">
        <v>32.770000000000003</v>
      </c>
      <c r="E96" s="1">
        <v>90.67</v>
      </c>
      <c r="F96" s="1">
        <v>240.79</v>
      </c>
      <c r="G96" s="1">
        <v>224.04</v>
      </c>
      <c r="H96" s="1">
        <v>350.78</v>
      </c>
      <c r="I96" s="1">
        <v>304.29000000000002</v>
      </c>
      <c r="J96" s="1">
        <v>419.87</v>
      </c>
      <c r="K96" s="1">
        <v>194.58</v>
      </c>
      <c r="L96" s="3">
        <v>383.28</v>
      </c>
      <c r="M96" s="1">
        <v>560.07000000000005</v>
      </c>
      <c r="N96" s="8">
        <f t="shared" si="25"/>
        <v>2823.4900000000002</v>
      </c>
      <c r="O96" s="8"/>
      <c r="P96" s="8"/>
      <c r="V96" s="24"/>
    </row>
    <row r="97" spans="1:22" ht="15" x14ac:dyDescent="0.25">
      <c r="A97" s="9">
        <v>2020</v>
      </c>
      <c r="B97" s="1">
        <v>37.08</v>
      </c>
      <c r="C97" s="3">
        <v>25.4</v>
      </c>
      <c r="D97" s="3">
        <v>16</v>
      </c>
      <c r="E97" s="3">
        <v>56.39</v>
      </c>
      <c r="F97" s="1">
        <v>167.64</v>
      </c>
      <c r="G97" s="1">
        <v>387.86</v>
      </c>
      <c r="H97" s="1">
        <v>389.13</v>
      </c>
      <c r="I97" s="1">
        <v>522.47</v>
      </c>
      <c r="J97" s="1">
        <v>354.85</v>
      </c>
      <c r="K97" s="1">
        <v>286.25</v>
      </c>
      <c r="L97" s="1">
        <v>302.77</v>
      </c>
      <c r="M97" s="1">
        <v>384.81</v>
      </c>
      <c r="N97" s="8">
        <f>SUM(B97:M97)</f>
        <v>2930.65</v>
      </c>
      <c r="O97" s="8"/>
      <c r="P97" s="8"/>
      <c r="V97" s="24"/>
    </row>
    <row r="98" spans="1:22" ht="15" x14ac:dyDescent="0.25">
      <c r="A98" s="9">
        <v>2021</v>
      </c>
      <c r="B98" s="1">
        <v>70.599999999999994</v>
      </c>
      <c r="C98" s="3">
        <v>44.2</v>
      </c>
      <c r="D98" s="3">
        <v>44.2</v>
      </c>
      <c r="E98" s="1">
        <v>129.80000000000001</v>
      </c>
      <c r="F98" s="1">
        <v>179.84</v>
      </c>
      <c r="G98" s="1"/>
      <c r="H98" s="1"/>
      <c r="I98" s="1"/>
      <c r="J98" s="1">
        <v>416.05</v>
      </c>
      <c r="K98" s="1">
        <v>344.43</v>
      </c>
      <c r="L98" s="3"/>
      <c r="M98" s="1"/>
      <c r="N98" s="8"/>
      <c r="O98" s="8"/>
      <c r="P98" s="8"/>
      <c r="V98" s="24"/>
    </row>
    <row r="99" spans="1:22" ht="15" x14ac:dyDescent="0.25">
      <c r="A99" s="9">
        <v>2022</v>
      </c>
      <c r="B99" s="1"/>
      <c r="C99" s="1"/>
      <c r="D99" s="1"/>
      <c r="F99" s="1"/>
      <c r="G99" s="1"/>
      <c r="H99" s="1"/>
      <c r="I99" s="1"/>
      <c r="J99" s="1"/>
      <c r="K99" s="1"/>
      <c r="L99" s="3"/>
      <c r="M99" s="1"/>
      <c r="N99" s="8"/>
      <c r="O99" s="8"/>
      <c r="P99" s="8"/>
      <c r="V99" s="24"/>
    </row>
    <row r="100" spans="1:22" ht="15" x14ac:dyDescent="0.25">
      <c r="A100" s="9">
        <v>2023</v>
      </c>
      <c r="B100" s="1"/>
      <c r="C100" s="1"/>
      <c r="D100" s="1"/>
      <c r="E100" s="1"/>
      <c r="F100" s="1"/>
      <c r="G100" s="1"/>
      <c r="H100" s="1"/>
      <c r="I100" s="1"/>
      <c r="J100" s="1"/>
      <c r="K100" s="1"/>
      <c r="L100" s="3"/>
      <c r="M100" s="1"/>
      <c r="N100" s="8"/>
      <c r="O100" s="8"/>
      <c r="P100" s="8"/>
      <c r="V100" s="24"/>
    </row>
    <row r="101" spans="1:22" ht="15" x14ac:dyDescent="0.25">
      <c r="A101" s="9">
        <v>2024</v>
      </c>
      <c r="B101" s="1"/>
      <c r="C101" s="1"/>
      <c r="D101" s="1"/>
      <c r="E101" s="1"/>
      <c r="F101" s="1"/>
      <c r="G101" s="1"/>
      <c r="H101" s="1"/>
      <c r="I101" s="1"/>
      <c r="J101" s="1"/>
      <c r="K101" s="1"/>
      <c r="L101" s="3"/>
      <c r="M101" s="1"/>
      <c r="N101" s="8"/>
      <c r="O101" s="8"/>
      <c r="P101" s="8"/>
      <c r="V101" s="24"/>
    </row>
    <row r="102" spans="1:22" ht="15" x14ac:dyDescent="0.25">
      <c r="A102" s="9">
        <v>2025</v>
      </c>
      <c r="B102" s="1"/>
      <c r="C102" s="1"/>
      <c r="D102" s="1"/>
      <c r="E102" s="1"/>
      <c r="F102" s="1"/>
      <c r="G102" s="1"/>
      <c r="H102" s="1"/>
      <c r="I102" s="1"/>
      <c r="J102" s="1"/>
      <c r="K102" s="1"/>
      <c r="L102" s="3"/>
      <c r="M102" s="1"/>
      <c r="N102" s="8"/>
      <c r="O102" s="8"/>
      <c r="P102" s="8"/>
      <c r="V102" s="24"/>
    </row>
    <row r="103" spans="1:22" ht="15" x14ac:dyDescent="0.25">
      <c r="A103" s="9">
        <v>2026</v>
      </c>
      <c r="B103" s="1"/>
      <c r="C103" s="1"/>
      <c r="D103" s="1"/>
      <c r="E103" s="1"/>
      <c r="F103" s="1"/>
      <c r="G103" s="1"/>
      <c r="H103" s="1"/>
      <c r="I103" s="1"/>
      <c r="J103" s="1"/>
      <c r="K103" s="1"/>
      <c r="L103" s="3"/>
      <c r="M103" s="1"/>
      <c r="N103" s="8"/>
      <c r="O103" s="8"/>
      <c r="P103" s="8"/>
      <c r="V103" s="24"/>
    </row>
    <row r="104" spans="1:22" ht="15" x14ac:dyDescent="0.25">
      <c r="A104" s="9">
        <v>2027</v>
      </c>
      <c r="B104" s="1"/>
      <c r="C104" s="1"/>
      <c r="D104" s="1"/>
      <c r="E104" s="1"/>
      <c r="F104" s="1"/>
      <c r="G104" s="1"/>
      <c r="H104" s="1"/>
      <c r="I104" s="1"/>
      <c r="J104" s="1"/>
      <c r="K104" s="1"/>
      <c r="L104" s="3"/>
      <c r="M104" s="1"/>
      <c r="N104" s="8"/>
      <c r="O104" s="8"/>
      <c r="P104" s="8"/>
      <c r="V104" s="24"/>
    </row>
    <row r="105" spans="1:22" ht="15" x14ac:dyDescent="0.25">
      <c r="A105" s="9">
        <v>2028</v>
      </c>
      <c r="O105" s="8"/>
      <c r="P105" s="8"/>
      <c r="V105" s="24"/>
    </row>
    <row r="106" spans="1:22" ht="15" x14ac:dyDescent="0.25">
      <c r="A106" s="9"/>
      <c r="N106" s="10"/>
      <c r="O106" s="10"/>
      <c r="P106" s="10"/>
      <c r="V106" s="24"/>
    </row>
    <row r="107" spans="1:22" ht="15" x14ac:dyDescent="0.25">
      <c r="A107" s="9" t="s">
        <v>18</v>
      </c>
      <c r="B107" s="99">
        <f t="shared" ref="B107:N107" si="26">AVERAGE(B79:B104)</f>
        <v>58.361444444444452</v>
      </c>
      <c r="C107" s="99">
        <f t="shared" si="26"/>
        <v>21.617888888888885</v>
      </c>
      <c r="D107" s="99">
        <f t="shared" si="26"/>
        <v>32.959777777777781</v>
      </c>
      <c r="E107" s="99">
        <f t="shared" si="26"/>
        <v>107.6227777777778</v>
      </c>
      <c r="F107" s="99">
        <f t="shared" si="26"/>
        <v>268.49452631578953</v>
      </c>
      <c r="G107" s="99">
        <f t="shared" si="26"/>
        <v>300.35177777777773</v>
      </c>
      <c r="H107" s="99">
        <f t="shared" si="26"/>
        <v>359.48566666666665</v>
      </c>
      <c r="I107" s="99">
        <f t="shared" si="26"/>
        <v>360.40788235294121</v>
      </c>
      <c r="J107" s="99">
        <f t="shared" si="26"/>
        <v>360.47033333333337</v>
      </c>
      <c r="K107" s="99">
        <f t="shared" si="26"/>
        <v>369.3294444444445</v>
      </c>
      <c r="L107" s="99">
        <f t="shared" si="26"/>
        <v>568.47455555555575</v>
      </c>
      <c r="M107" s="99">
        <f t="shared" si="26"/>
        <v>340.0982222222222</v>
      </c>
      <c r="N107" s="8">
        <f t="shared" si="26"/>
        <v>3229.5469333333331</v>
      </c>
      <c r="O107" s="8"/>
      <c r="P107" s="8"/>
      <c r="V107" s="24"/>
    </row>
    <row r="108" spans="1:22" ht="15" x14ac:dyDescent="0.25">
      <c r="A108" s="9" t="s">
        <v>19</v>
      </c>
      <c r="B108" s="100">
        <f t="shared" ref="B108:N108" si="27">STDEV(B79:B104)</f>
        <v>89.273619550644426</v>
      </c>
      <c r="C108" s="100">
        <f t="shared" si="27"/>
        <v>14.655093047204526</v>
      </c>
      <c r="D108" s="100">
        <f t="shared" si="27"/>
        <v>19.899514471036884</v>
      </c>
      <c r="E108" s="100">
        <f t="shared" si="27"/>
        <v>75.121714786977165</v>
      </c>
      <c r="F108" s="100">
        <f t="shared" si="27"/>
        <v>128.23409022710865</v>
      </c>
      <c r="G108" s="100">
        <f t="shared" si="27"/>
        <v>119.33555359157029</v>
      </c>
      <c r="H108" s="100">
        <f t="shared" si="27"/>
        <v>136.5572009349068</v>
      </c>
      <c r="I108" s="100">
        <f t="shared" si="27"/>
        <v>121.40754541516485</v>
      </c>
      <c r="J108" s="100">
        <f t="shared" si="27"/>
        <v>141.01562801877446</v>
      </c>
      <c r="K108" s="100">
        <f t="shared" si="27"/>
        <v>115.2888546030064</v>
      </c>
      <c r="L108" s="100">
        <f t="shared" si="27"/>
        <v>265.27892035614161</v>
      </c>
      <c r="M108" s="100">
        <f t="shared" si="27"/>
        <v>283.85599901515002</v>
      </c>
      <c r="N108" s="8">
        <f t="shared" si="27"/>
        <v>453.91777721575869</v>
      </c>
      <c r="O108" s="8"/>
      <c r="P108" s="8"/>
      <c r="V108" s="24"/>
    </row>
    <row r="109" spans="1:22" ht="15" x14ac:dyDescent="0.25">
      <c r="A109" s="9" t="s">
        <v>20</v>
      </c>
      <c r="B109" s="100">
        <f t="shared" ref="B109" si="28">B108/B107*100</f>
        <v>152.96677524084578</v>
      </c>
      <c r="C109" s="100">
        <f t="shared" ref="C109:N109" si="29">C108/C107*100</f>
        <v>67.791508794075256</v>
      </c>
      <c r="D109" s="100">
        <f t="shared" si="29"/>
        <v>60.375147566843069</v>
      </c>
      <c r="E109" s="100">
        <f t="shared" si="29"/>
        <v>69.80094394338191</v>
      </c>
      <c r="F109" s="100">
        <f t="shared" si="29"/>
        <v>47.760411352403615</v>
      </c>
      <c r="G109" s="100">
        <f t="shared" si="29"/>
        <v>39.731928498809651</v>
      </c>
      <c r="H109" s="100">
        <f t="shared" si="29"/>
        <v>37.986827736731314</v>
      </c>
      <c r="I109" s="100">
        <f t="shared" si="29"/>
        <v>33.686151541012229</v>
      </c>
      <c r="J109" s="100">
        <f t="shared" si="29"/>
        <v>39.119898360227829</v>
      </c>
      <c r="K109" s="100">
        <f t="shared" si="29"/>
        <v>31.215722530985058</v>
      </c>
      <c r="L109" s="100">
        <f t="shared" si="29"/>
        <v>46.665047320700445</v>
      </c>
      <c r="M109" s="100">
        <f t="shared" si="29"/>
        <v>83.462947015840854</v>
      </c>
      <c r="N109" s="8">
        <f t="shared" si="29"/>
        <v>14.055153449875817</v>
      </c>
      <c r="O109" s="8"/>
      <c r="P109" s="8"/>
      <c r="V109" s="24"/>
    </row>
    <row r="110" spans="1:22" ht="15" x14ac:dyDescent="0.25">
      <c r="A110" s="9" t="s">
        <v>21</v>
      </c>
      <c r="B110" s="100">
        <f t="shared" ref="B110:N110" si="30">MIN(B79:B104)</f>
        <v>5.31</v>
      </c>
      <c r="C110" s="100">
        <f t="shared" si="30"/>
        <v>3.54</v>
      </c>
      <c r="D110" s="100">
        <f t="shared" si="30"/>
        <v>1.77</v>
      </c>
      <c r="E110" s="100">
        <f t="shared" si="30"/>
        <v>14.71</v>
      </c>
      <c r="F110" s="100">
        <f t="shared" si="30"/>
        <v>113.88</v>
      </c>
      <c r="G110" s="100">
        <f t="shared" si="30"/>
        <v>93.731999999999999</v>
      </c>
      <c r="H110" s="100">
        <f t="shared" si="30"/>
        <v>100.77</v>
      </c>
      <c r="I110" s="100">
        <f t="shared" si="30"/>
        <v>63.5</v>
      </c>
      <c r="J110" s="100">
        <f t="shared" si="30"/>
        <v>60.63</v>
      </c>
      <c r="K110" s="100">
        <f t="shared" si="30"/>
        <v>194.58</v>
      </c>
      <c r="L110" s="100">
        <f t="shared" si="30"/>
        <v>88.9</v>
      </c>
      <c r="M110" s="100">
        <f t="shared" si="30"/>
        <v>38.1</v>
      </c>
      <c r="N110" s="8">
        <f t="shared" si="30"/>
        <v>2620.04</v>
      </c>
      <c r="O110" s="8"/>
      <c r="P110" s="8"/>
      <c r="V110" s="24"/>
    </row>
    <row r="111" spans="1:22" ht="15" x14ac:dyDescent="0.25">
      <c r="A111" s="9" t="s">
        <v>22</v>
      </c>
      <c r="B111" s="100">
        <f t="shared" ref="B111:N111" si="31">MAX(B79:B104)</f>
        <v>390.48</v>
      </c>
      <c r="C111" s="100">
        <f t="shared" si="31"/>
        <v>46.13</v>
      </c>
      <c r="D111" s="100">
        <f t="shared" si="31"/>
        <v>71.06</v>
      </c>
      <c r="E111" s="100">
        <f t="shared" si="31"/>
        <v>331.03</v>
      </c>
      <c r="F111" s="100">
        <f t="shared" si="31"/>
        <v>571.5</v>
      </c>
      <c r="G111" s="100">
        <f t="shared" si="31"/>
        <v>610.33000000000004</v>
      </c>
      <c r="H111" s="100">
        <f t="shared" si="31"/>
        <v>619.5</v>
      </c>
      <c r="I111" s="100">
        <f t="shared" si="31"/>
        <v>550.58000000000004</v>
      </c>
      <c r="J111" s="100">
        <f t="shared" si="31"/>
        <v>650.5</v>
      </c>
      <c r="K111" s="100">
        <f t="shared" si="31"/>
        <v>605.14</v>
      </c>
      <c r="L111" s="100">
        <f t="shared" si="31"/>
        <v>964.14</v>
      </c>
      <c r="M111" s="100">
        <f t="shared" si="31"/>
        <v>1193.33</v>
      </c>
      <c r="N111" s="8">
        <f t="shared" si="31"/>
        <v>3898.9100000000003</v>
      </c>
      <c r="O111" s="8"/>
      <c r="P111" s="8"/>
      <c r="V111" s="24"/>
    </row>
    <row r="112" spans="1:22" ht="15" x14ac:dyDescent="0.25">
      <c r="A112" s="9" t="s">
        <v>23</v>
      </c>
      <c r="B112" s="100">
        <f t="shared" ref="B112:N112" si="32">QUARTILE(B79:B104,1)</f>
        <v>17.78</v>
      </c>
      <c r="C112" s="100">
        <f t="shared" si="32"/>
        <v>10.728</v>
      </c>
      <c r="D112" s="100">
        <f t="shared" si="32"/>
        <v>19.28</v>
      </c>
      <c r="E112" s="100">
        <f t="shared" si="32"/>
        <v>56.769999999999996</v>
      </c>
      <c r="F112" s="100">
        <f t="shared" si="32"/>
        <v>173.74</v>
      </c>
      <c r="G112" s="100">
        <f t="shared" si="32"/>
        <v>237.26</v>
      </c>
      <c r="H112" s="100">
        <f t="shared" si="32"/>
        <v>304.87</v>
      </c>
      <c r="I112" s="100">
        <f t="shared" si="32"/>
        <v>304.29000000000002</v>
      </c>
      <c r="J112" s="100">
        <f t="shared" si="32"/>
        <v>284.46000000000004</v>
      </c>
      <c r="K112" s="100">
        <f t="shared" si="32"/>
        <v>289.74250000000001</v>
      </c>
      <c r="L112" s="100">
        <f t="shared" si="32"/>
        <v>362.52</v>
      </c>
      <c r="M112" s="100">
        <f t="shared" si="32"/>
        <v>153.1575</v>
      </c>
      <c r="N112" s="8">
        <f t="shared" si="32"/>
        <v>2810.55</v>
      </c>
      <c r="O112" s="8"/>
      <c r="P112" s="8"/>
      <c r="V112" s="24"/>
    </row>
    <row r="113" spans="1:22" ht="15" x14ac:dyDescent="0.25">
      <c r="A113" s="9" t="s">
        <v>24</v>
      </c>
      <c r="B113" s="100">
        <f t="shared" ref="B113:N113" si="33">QUARTILE(B79:B104,2)</f>
        <v>27.177999999999997</v>
      </c>
      <c r="C113" s="100">
        <f t="shared" si="33"/>
        <v>16.116999999999997</v>
      </c>
      <c r="D113" s="100">
        <f t="shared" si="33"/>
        <v>33.865000000000002</v>
      </c>
      <c r="E113" s="100">
        <f t="shared" si="33"/>
        <v>96.86</v>
      </c>
      <c r="F113" s="100">
        <f t="shared" si="33"/>
        <v>236.01</v>
      </c>
      <c r="G113" s="100">
        <f t="shared" si="33"/>
        <v>289.44</v>
      </c>
      <c r="H113" s="100">
        <f t="shared" si="33"/>
        <v>361.21000000000004</v>
      </c>
      <c r="I113" s="100">
        <f t="shared" si="33"/>
        <v>337.07</v>
      </c>
      <c r="J113" s="100">
        <f t="shared" si="33"/>
        <v>363.47</v>
      </c>
      <c r="K113" s="100">
        <f t="shared" si="33"/>
        <v>338.82500000000005</v>
      </c>
      <c r="L113" s="100">
        <f t="shared" si="33"/>
        <v>569.35</v>
      </c>
      <c r="M113" s="100">
        <f t="shared" si="33"/>
        <v>318.79500000000002</v>
      </c>
      <c r="N113" s="8">
        <f t="shared" si="33"/>
        <v>3215.19</v>
      </c>
      <c r="O113" s="8"/>
      <c r="P113" s="8"/>
      <c r="V113" s="24"/>
    </row>
    <row r="114" spans="1:22" ht="15" x14ac:dyDescent="0.25">
      <c r="A114" s="9" t="s">
        <v>25</v>
      </c>
      <c r="B114" s="100">
        <f t="shared" ref="B114:N114" si="34">QUARTILE(B79:B104,3)</f>
        <v>62.224999999999994</v>
      </c>
      <c r="C114" s="100">
        <f t="shared" si="34"/>
        <v>33.327500000000001</v>
      </c>
      <c r="D114" s="100">
        <f t="shared" si="34"/>
        <v>44.0075</v>
      </c>
      <c r="E114" s="100">
        <f t="shared" si="34"/>
        <v>141.5675</v>
      </c>
      <c r="F114" s="100">
        <f t="shared" si="34"/>
        <v>298.56899999999996</v>
      </c>
      <c r="G114" s="100">
        <f t="shared" si="34"/>
        <v>362.08249999999998</v>
      </c>
      <c r="H114" s="100">
        <f t="shared" si="34"/>
        <v>428.7525</v>
      </c>
      <c r="I114" s="100">
        <f t="shared" si="34"/>
        <v>411.91</v>
      </c>
      <c r="J114" s="100">
        <f t="shared" si="34"/>
        <v>448.42750000000001</v>
      </c>
      <c r="K114" s="100">
        <f t="shared" si="34"/>
        <v>447.86949999999996</v>
      </c>
      <c r="L114" s="100">
        <f t="shared" si="34"/>
        <v>780.70500000000004</v>
      </c>
      <c r="M114" s="100">
        <f t="shared" si="34"/>
        <v>418.08249999999998</v>
      </c>
      <c r="N114" s="8">
        <f t="shared" si="34"/>
        <v>3625.8630000000003</v>
      </c>
      <c r="O114" s="8"/>
      <c r="P114" s="8"/>
      <c r="V114" s="24"/>
    </row>
    <row r="115" spans="1:22" x14ac:dyDescent="0.2">
      <c r="A115" s="98" t="s">
        <v>198</v>
      </c>
      <c r="B115" s="99">
        <f>B98</f>
        <v>70.599999999999994</v>
      </c>
      <c r="C115" s="99">
        <f>B115+C98</f>
        <v>114.8</v>
      </c>
      <c r="D115" s="99">
        <f>C115+D98</f>
        <v>159</v>
      </c>
      <c r="E115" s="99">
        <f t="shared" ref="E115:F115" si="35">D115+E98</f>
        <v>288.8</v>
      </c>
      <c r="F115" s="99">
        <f t="shared" si="35"/>
        <v>468.64</v>
      </c>
      <c r="G115" s="99"/>
      <c r="H115" s="99"/>
      <c r="I115" s="99"/>
      <c r="J115" s="99"/>
      <c r="K115" s="99"/>
      <c r="L115" s="99"/>
      <c r="M115" s="99"/>
      <c r="V115" s="24"/>
    </row>
    <row r="116" spans="1:22" x14ac:dyDescent="0.2">
      <c r="A116" s="98" t="s">
        <v>184</v>
      </c>
      <c r="B116" s="99">
        <f>B107</f>
        <v>58.361444444444452</v>
      </c>
      <c r="C116" s="99">
        <f>B116+C107</f>
        <v>79.979333333333329</v>
      </c>
      <c r="D116" s="99">
        <f t="shared" ref="D116" si="36">C116+D107</f>
        <v>112.93911111111112</v>
      </c>
      <c r="E116" s="99">
        <f t="shared" ref="E116" si="37">D116+E107</f>
        <v>220.56188888888892</v>
      </c>
      <c r="F116" s="99">
        <f t="shared" ref="F116" si="38">E116+F107</f>
        <v>489.05641520467844</v>
      </c>
      <c r="G116" s="99">
        <f t="shared" ref="G116" si="39">F116+G107</f>
        <v>789.40819298245617</v>
      </c>
      <c r="H116" s="99">
        <f t="shared" ref="H116" si="40">G116+H107</f>
        <v>1148.8938596491228</v>
      </c>
      <c r="I116" s="99">
        <f t="shared" ref="I116" si="41">H116+I107</f>
        <v>1509.301742002064</v>
      </c>
      <c r="J116" s="99">
        <f t="shared" ref="J116" si="42">I116+J107</f>
        <v>1869.7720753353974</v>
      </c>
      <c r="K116" s="99">
        <f t="shared" ref="K116" si="43">J116+K107</f>
        <v>2239.101519779842</v>
      </c>
      <c r="L116" s="99">
        <f t="shared" ref="L116" si="44">K116+L107</f>
        <v>2807.5760753353979</v>
      </c>
      <c r="M116" s="99">
        <f t="shared" ref="M116" si="45">L116+M107</f>
        <v>3147.6742975576203</v>
      </c>
      <c r="V116" s="24"/>
    </row>
    <row r="117" spans="1:22" x14ac:dyDescent="0.2">
      <c r="V117" s="24"/>
    </row>
    <row r="118" spans="1:22" x14ac:dyDescent="0.2">
      <c r="V118" s="24"/>
    </row>
    <row r="119" spans="1:22" x14ac:dyDescent="0.2">
      <c r="V119" s="24"/>
    </row>
    <row r="120" spans="1:22" x14ac:dyDescent="0.2">
      <c r="V120" s="24"/>
    </row>
    <row r="121" spans="1:22" x14ac:dyDescent="0.2">
      <c r="V121" s="24"/>
    </row>
    <row r="122" spans="1:22" x14ac:dyDescent="0.2">
      <c r="V122" s="24"/>
    </row>
    <row r="123" spans="1:22" x14ac:dyDescent="0.2">
      <c r="V123" s="24"/>
    </row>
    <row r="124" spans="1:22" x14ac:dyDescent="0.2">
      <c r="V124" s="24"/>
    </row>
    <row r="125" spans="1:22" x14ac:dyDescent="0.2">
      <c r="V125" s="24"/>
    </row>
    <row r="126" spans="1:22" x14ac:dyDescent="0.2">
      <c r="V126" s="24"/>
    </row>
    <row r="127" spans="1:22" x14ac:dyDescent="0.2">
      <c r="V127" s="24"/>
    </row>
    <row r="128" spans="1: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141" spans="22:22" x14ac:dyDescent="0.2">
      <c r="V141" s="24"/>
    </row>
    <row r="142" spans="22:22" x14ac:dyDescent="0.2">
      <c r="V142" s="24"/>
    </row>
    <row r="143" spans="22:22" x14ac:dyDescent="0.2">
      <c r="V143" s="24"/>
    </row>
    <row r="144" spans="22:22" x14ac:dyDescent="0.2">
      <c r="V144" s="24"/>
    </row>
    <row r="145" spans="22:22" x14ac:dyDescent="0.2">
      <c r="V145" s="24"/>
    </row>
    <row r="146" spans="22:22" x14ac:dyDescent="0.2">
      <c r="V146" s="24"/>
    </row>
    <row r="147" spans="22:22" x14ac:dyDescent="0.2">
      <c r="V147" s="24"/>
    </row>
    <row r="148" spans="22:22" x14ac:dyDescent="0.2">
      <c r="V148" s="24"/>
    </row>
    <row r="149" spans="22:22" x14ac:dyDescent="0.2">
      <c r="V149" s="24"/>
    </row>
    <row r="150" spans="22:22" x14ac:dyDescent="0.2">
      <c r="V150" s="24"/>
    </row>
    <row r="151" spans="22:22" x14ac:dyDescent="0.2">
      <c r="V151" s="24"/>
    </row>
    <row r="152" spans="22:22" x14ac:dyDescent="0.2">
      <c r="V152" s="24"/>
    </row>
    <row r="153" spans="22:22" x14ac:dyDescent="0.2">
      <c r="V153" s="24"/>
    </row>
    <row r="154" spans="22:22" x14ac:dyDescent="0.2">
      <c r="V154" s="24"/>
    </row>
    <row r="155" spans="22:22" x14ac:dyDescent="0.2">
      <c r="V155" s="24"/>
    </row>
    <row r="156" spans="22:22" x14ac:dyDescent="0.2">
      <c r="V156" s="24"/>
    </row>
    <row r="157" spans="22:22" x14ac:dyDescent="0.2">
      <c r="V157" s="24"/>
    </row>
    <row r="158" spans="22:22" x14ac:dyDescent="0.2">
      <c r="V158" s="24"/>
    </row>
    <row r="267" spans="22:22" x14ac:dyDescent="0.2">
      <c r="V267" s="24"/>
    </row>
    <row r="268" spans="22:22" x14ac:dyDescent="0.2">
      <c r="V268" s="24"/>
    </row>
    <row r="269" spans="22:22" x14ac:dyDescent="0.2">
      <c r="V269" s="24"/>
    </row>
    <row r="270" spans="22:22" x14ac:dyDescent="0.2">
      <c r="V270" s="24"/>
    </row>
    <row r="271" spans="22:22" x14ac:dyDescent="0.2">
      <c r="V271" s="24"/>
    </row>
    <row r="272" spans="22:22" x14ac:dyDescent="0.2">
      <c r="V272" s="24"/>
    </row>
    <row r="273" spans="22:22" x14ac:dyDescent="0.2">
      <c r="V273" s="24"/>
    </row>
    <row r="274" spans="22:22" x14ac:dyDescent="0.2">
      <c r="V274" s="24"/>
    </row>
    <row r="275" spans="22:22" x14ac:dyDescent="0.2">
      <c r="V275" s="24"/>
    </row>
    <row r="276" spans="22:22" x14ac:dyDescent="0.2">
      <c r="V276"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44"/>
  <sheetViews>
    <sheetView zoomScale="75" zoomScaleNormal="75" workbookViewId="0">
      <selection activeCell="K22" sqref="K22"/>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v>89.944999999999993</v>
      </c>
      <c r="G21" s="16">
        <v>92.448999999999998</v>
      </c>
      <c r="H21" s="16">
        <v>92.046000000000006</v>
      </c>
      <c r="I21" s="16">
        <v>92.585999999999999</v>
      </c>
      <c r="J21" s="16">
        <v>92.006</v>
      </c>
      <c r="K21" s="16">
        <v>88.638000000000005</v>
      </c>
      <c r="L21" s="16">
        <v>86.816000000000003</v>
      </c>
      <c r="M21" s="16">
        <v>85.543000000000006</v>
      </c>
      <c r="N21" s="18">
        <f>AVERAGE(B21:M21)</f>
        <v>88.401749999999993</v>
      </c>
    </row>
    <row r="22" spans="1:14" ht="15" x14ac:dyDescent="0.25">
      <c r="A22" s="9">
        <v>2021</v>
      </c>
      <c r="B22" s="16">
        <v>81.382000000000005</v>
      </c>
      <c r="C22" s="16">
        <v>80.906000000000006</v>
      </c>
      <c r="D22" s="16">
        <v>80.126999999999995</v>
      </c>
      <c r="E22" s="16">
        <v>85.283000000000001</v>
      </c>
      <c r="F22" s="16">
        <v>87.53</v>
      </c>
      <c r="G22" s="16">
        <v>87.703999999999994</v>
      </c>
      <c r="H22" s="16"/>
      <c r="I22" s="16"/>
      <c r="J22" s="16">
        <v>91.894000000000005</v>
      </c>
      <c r="K22" s="16">
        <v>91.503</v>
      </c>
      <c r="L22" s="16"/>
      <c r="M22" s="16"/>
      <c r="N22" s="18"/>
    </row>
    <row r="23" spans="1:14" ht="15" x14ac:dyDescent="0.25">
      <c r="A23" s="9">
        <v>2022</v>
      </c>
      <c r="B23" s="16"/>
      <c r="C23" s="16"/>
      <c r="D23" s="16"/>
      <c r="E23" s="16"/>
      <c r="F23" s="16"/>
      <c r="G23" s="16"/>
      <c r="H23" s="16"/>
      <c r="I23" s="16"/>
      <c r="J23" s="16"/>
      <c r="K23" s="16"/>
      <c r="L23" s="16"/>
      <c r="M23" s="16"/>
      <c r="N23" s="18"/>
    </row>
    <row r="24" spans="1:14" ht="15" x14ac:dyDescent="0.25">
      <c r="A24" s="9">
        <v>2023</v>
      </c>
      <c r="B24" s="16"/>
      <c r="C24" s="16"/>
      <c r="D24" s="16"/>
      <c r="E24" s="16"/>
      <c r="F24" s="16"/>
      <c r="G24" s="16"/>
      <c r="H24" s="16"/>
      <c r="I24" s="16"/>
      <c r="J24" s="16"/>
      <c r="K24" s="16"/>
      <c r="L24" s="16"/>
      <c r="M24" s="16"/>
      <c r="N24" s="18"/>
    </row>
    <row r="25" spans="1:14" ht="15" x14ac:dyDescent="0.25">
      <c r="A25" s="9">
        <v>2024</v>
      </c>
      <c r="B25" s="16"/>
      <c r="C25" s="16"/>
      <c r="D25" s="16"/>
      <c r="E25" s="16"/>
      <c r="F25" s="16"/>
      <c r="G25" s="16"/>
      <c r="H25" s="16"/>
      <c r="I25" s="16"/>
      <c r="J25" s="16"/>
      <c r="K25" s="16"/>
      <c r="L25" s="16"/>
      <c r="M25" s="16"/>
      <c r="N25" s="18"/>
    </row>
    <row r="26" spans="1:14" ht="15" x14ac:dyDescent="0.25">
      <c r="A26" s="9">
        <v>2025</v>
      </c>
      <c r="B26" s="16"/>
      <c r="C26" s="16"/>
      <c r="D26" s="16"/>
      <c r="E26" s="16"/>
      <c r="F26" s="16"/>
      <c r="G26" s="16"/>
      <c r="H26" s="16"/>
      <c r="I26" s="16"/>
      <c r="J26" s="16"/>
      <c r="K26" s="16"/>
      <c r="L26" s="16"/>
      <c r="M26" s="16"/>
      <c r="N26" s="18"/>
    </row>
    <row r="27" spans="1:14" ht="15" x14ac:dyDescent="0.25">
      <c r="A27" s="9">
        <v>2026</v>
      </c>
      <c r="B27" s="16"/>
      <c r="C27" s="16"/>
      <c r="D27" s="16"/>
      <c r="E27" s="16"/>
      <c r="F27" s="16"/>
      <c r="G27" s="16"/>
      <c r="H27" s="16"/>
      <c r="I27" s="16"/>
      <c r="J27" s="16"/>
      <c r="K27" s="16"/>
      <c r="L27" s="16"/>
      <c r="M27" s="16"/>
      <c r="N27" s="18"/>
    </row>
    <row r="28" spans="1:14" ht="15" x14ac:dyDescent="0.25">
      <c r="A28" s="9">
        <v>2027</v>
      </c>
      <c r="B28" s="16"/>
      <c r="C28" s="16"/>
      <c r="D28" s="16"/>
      <c r="E28" s="16"/>
      <c r="F28" s="16"/>
      <c r="G28" s="16"/>
      <c r="H28" s="16"/>
      <c r="I28" s="16"/>
      <c r="J28" s="16"/>
      <c r="K28" s="16"/>
      <c r="L28" s="16"/>
      <c r="M28" s="16"/>
      <c r="N28" s="18"/>
    </row>
    <row r="29" spans="1:14" x14ac:dyDescent="0.2">
      <c r="A29" s="9">
        <v>2028</v>
      </c>
    </row>
    <row r="30" spans="1:14" ht="15" x14ac:dyDescent="0.25">
      <c r="A30" s="7"/>
      <c r="N30" s="19"/>
    </row>
    <row r="31" spans="1:14" x14ac:dyDescent="0.2">
      <c r="A31" s="101" t="s">
        <v>18</v>
      </c>
      <c r="B31" s="90">
        <f t="shared" ref="B31:N31" si="1">AVERAGE(B10:B28)</f>
        <v>84.307923076923089</v>
      </c>
      <c r="C31" s="90">
        <f t="shared" si="1"/>
        <v>83.032538461538465</v>
      </c>
      <c r="D31" s="90">
        <f t="shared" si="1"/>
        <v>83.166615384615383</v>
      </c>
      <c r="E31" s="90">
        <f t="shared" si="1"/>
        <v>85.756923076923073</v>
      </c>
      <c r="F31" s="90">
        <f t="shared" si="1"/>
        <v>88.478923076923067</v>
      </c>
      <c r="G31" s="90">
        <f t="shared" si="1"/>
        <v>89.70146153846153</v>
      </c>
      <c r="H31" s="90">
        <f t="shared" si="1"/>
        <v>90.421750000000017</v>
      </c>
      <c r="I31" s="90">
        <f t="shared" si="1"/>
        <v>91.07774999999998</v>
      </c>
      <c r="J31" s="90">
        <f t="shared" si="1"/>
        <v>90.958615384615385</v>
      </c>
      <c r="K31" s="90">
        <f t="shared" si="1"/>
        <v>90.530076923076905</v>
      </c>
      <c r="L31" s="90">
        <f t="shared" si="1"/>
        <v>91.829916666666648</v>
      </c>
      <c r="M31" s="90">
        <f t="shared" si="1"/>
        <v>88.816749999999999</v>
      </c>
      <c r="N31" s="20">
        <f t="shared" si="1"/>
        <v>88.239965277777785</v>
      </c>
    </row>
    <row r="32" spans="1:14" x14ac:dyDescent="0.2">
      <c r="A32" s="101" t="s">
        <v>19</v>
      </c>
      <c r="B32" s="90">
        <f t="shared" ref="B32:N32" si="2">STDEV(B10:B28)</f>
        <v>2.543620466367392</v>
      </c>
      <c r="C32" s="90">
        <f t="shared" si="2"/>
        <v>1.7065666612326535</v>
      </c>
      <c r="D32" s="90">
        <f t="shared" si="2"/>
        <v>2.297154491193456</v>
      </c>
      <c r="E32" s="90">
        <f t="shared" si="2"/>
        <v>1.8599948683414183</v>
      </c>
      <c r="F32" s="90">
        <f t="shared" si="2"/>
        <v>1.6138135715099629</v>
      </c>
      <c r="G32" s="90">
        <f t="shared" si="2"/>
        <v>2.0379561908680563</v>
      </c>
      <c r="H32" s="90">
        <f t="shared" si="2"/>
        <v>1.8459061398870551</v>
      </c>
      <c r="I32" s="90">
        <f t="shared" si="2"/>
        <v>1.3358294750317643</v>
      </c>
      <c r="J32" s="90">
        <f t="shared" si="2"/>
        <v>1.8754672990333885</v>
      </c>
      <c r="K32" s="90">
        <f t="shared" si="2"/>
        <v>1.9441449046448178</v>
      </c>
      <c r="L32" s="90">
        <f t="shared" si="2"/>
        <v>1.8026552364540349</v>
      </c>
      <c r="M32" s="90">
        <f t="shared" si="2"/>
        <v>2.6130009958944638</v>
      </c>
      <c r="N32" s="21">
        <f t="shared" si="2"/>
        <v>1.1134148516576523</v>
      </c>
    </row>
    <row r="33" spans="1:27" x14ac:dyDescent="0.2">
      <c r="A33" s="101" t="s">
        <v>20</v>
      </c>
      <c r="B33" s="90">
        <f>B32/B31*100</f>
        <v>3.0170598130457758</v>
      </c>
      <c r="C33" s="90">
        <f t="shared" ref="C33:N33" si="3">C32/C31*100</f>
        <v>2.0552986730896503</v>
      </c>
      <c r="D33" s="90">
        <f t="shared" si="3"/>
        <v>2.7621113118165881</v>
      </c>
      <c r="E33" s="90">
        <f t="shared" si="3"/>
        <v>2.1689151168273866</v>
      </c>
      <c r="F33" s="90">
        <f t="shared" si="3"/>
        <v>1.8239525475540912</v>
      </c>
      <c r="G33" s="90">
        <f t="shared" si="3"/>
        <v>2.2719319796079764</v>
      </c>
      <c r="H33" s="90">
        <f t="shared" si="3"/>
        <v>2.0414404055297033</v>
      </c>
      <c r="I33" s="90">
        <f t="shared" si="3"/>
        <v>1.466691343420061</v>
      </c>
      <c r="J33" s="90">
        <f t="shared" si="3"/>
        <v>2.0618907742856898</v>
      </c>
      <c r="K33" s="90">
        <f t="shared" si="3"/>
        <v>2.1475127059670465</v>
      </c>
      <c r="L33" s="90">
        <f t="shared" si="3"/>
        <v>1.9630369947927666</v>
      </c>
      <c r="M33" s="90">
        <f t="shared" si="3"/>
        <v>2.9420137484139688</v>
      </c>
      <c r="N33" s="21">
        <f t="shared" si="3"/>
        <v>1.2618033655754997</v>
      </c>
    </row>
    <row r="34" spans="1:27" x14ac:dyDescent="0.2">
      <c r="A34" s="101" t="s">
        <v>21</v>
      </c>
      <c r="B34" s="90">
        <f t="shared" ref="B34:N34" si="4">MIN(B10:B28)</f>
        <v>81.382000000000005</v>
      </c>
      <c r="C34" s="90">
        <f t="shared" si="4"/>
        <v>80.58</v>
      </c>
      <c r="D34" s="90">
        <f t="shared" si="4"/>
        <v>79.38</v>
      </c>
      <c r="E34" s="90">
        <f t="shared" si="4"/>
        <v>81.45</v>
      </c>
      <c r="F34" s="90">
        <f t="shared" si="4"/>
        <v>86.49</v>
      </c>
      <c r="G34" s="90">
        <f t="shared" si="4"/>
        <v>87.2</v>
      </c>
      <c r="H34" s="90">
        <f t="shared" si="4"/>
        <v>86.35</v>
      </c>
      <c r="I34" s="90">
        <f t="shared" si="4"/>
        <v>89.3</v>
      </c>
      <c r="J34" s="90">
        <f t="shared" si="4"/>
        <v>87.89</v>
      </c>
      <c r="K34" s="90">
        <f t="shared" si="4"/>
        <v>88.06</v>
      </c>
      <c r="L34" s="90">
        <f t="shared" si="4"/>
        <v>86.816000000000003</v>
      </c>
      <c r="M34" s="90">
        <f t="shared" si="4"/>
        <v>84.004999999999995</v>
      </c>
      <c r="N34" s="21">
        <f t="shared" si="4"/>
        <v>86.203333333333319</v>
      </c>
    </row>
    <row r="35" spans="1:27" x14ac:dyDescent="0.2">
      <c r="A35" s="101" t="s">
        <v>22</v>
      </c>
      <c r="B35" s="90">
        <f t="shared" ref="B35:N35" si="5">MAX(B10:B28)</f>
        <v>90.46</v>
      </c>
      <c r="C35" s="90">
        <f t="shared" si="5"/>
        <v>85.68</v>
      </c>
      <c r="D35" s="90">
        <f t="shared" si="5"/>
        <v>86.92</v>
      </c>
      <c r="E35" s="90">
        <f t="shared" si="5"/>
        <v>88.17</v>
      </c>
      <c r="F35" s="90">
        <f t="shared" si="5"/>
        <v>90.74</v>
      </c>
      <c r="G35" s="90">
        <f t="shared" si="5"/>
        <v>92.62</v>
      </c>
      <c r="H35" s="90">
        <f t="shared" si="5"/>
        <v>93.07</v>
      </c>
      <c r="I35" s="90">
        <f t="shared" si="5"/>
        <v>93.01</v>
      </c>
      <c r="J35" s="90">
        <f t="shared" si="5"/>
        <v>93.67</v>
      </c>
      <c r="K35" s="90">
        <f t="shared" si="5"/>
        <v>93.93</v>
      </c>
      <c r="L35" s="90">
        <f t="shared" si="5"/>
        <v>93.54</v>
      </c>
      <c r="M35" s="90">
        <f t="shared" si="5"/>
        <v>92.09</v>
      </c>
      <c r="N35" s="21">
        <f t="shared" si="5"/>
        <v>90.130833333333328</v>
      </c>
    </row>
    <row r="36" spans="1:27" x14ac:dyDescent="0.2">
      <c r="A36" s="101" t="s">
        <v>23</v>
      </c>
      <c r="B36" s="90">
        <f t="shared" ref="B36:N36" si="6">QUARTILE(B10:B28,1)</f>
        <v>82.5</v>
      </c>
      <c r="C36" s="90">
        <f t="shared" si="6"/>
        <v>81.31</v>
      </c>
      <c r="D36" s="90">
        <f t="shared" si="6"/>
        <v>82.263000000000005</v>
      </c>
      <c r="E36" s="90">
        <f t="shared" si="6"/>
        <v>85.283000000000001</v>
      </c>
      <c r="F36" s="90">
        <f t="shared" si="6"/>
        <v>86.96</v>
      </c>
      <c r="G36" s="90">
        <f t="shared" si="6"/>
        <v>87.77</v>
      </c>
      <c r="H36" s="90">
        <f t="shared" si="6"/>
        <v>89.467500000000001</v>
      </c>
      <c r="I36" s="90">
        <f t="shared" si="6"/>
        <v>89.98</v>
      </c>
      <c r="J36" s="90">
        <f t="shared" si="6"/>
        <v>89.46</v>
      </c>
      <c r="K36" s="90">
        <f t="shared" si="6"/>
        <v>88.93</v>
      </c>
      <c r="L36" s="90">
        <f t="shared" si="6"/>
        <v>91.41</v>
      </c>
      <c r="M36" s="90">
        <f t="shared" si="6"/>
        <v>86.407499999999999</v>
      </c>
      <c r="N36" s="21">
        <f t="shared" si="6"/>
        <v>87.756312499999993</v>
      </c>
    </row>
    <row r="37" spans="1:27" x14ac:dyDescent="0.2">
      <c r="A37" s="101" t="s">
        <v>24</v>
      </c>
      <c r="B37" s="90">
        <f t="shared" ref="B37:N37" si="7">QUARTILE(B10:B28,2)</f>
        <v>84.08</v>
      </c>
      <c r="C37" s="90">
        <f t="shared" si="7"/>
        <v>83.55</v>
      </c>
      <c r="D37" s="90">
        <f t="shared" si="7"/>
        <v>83.896000000000001</v>
      </c>
      <c r="E37" s="90">
        <f t="shared" si="7"/>
        <v>86.58</v>
      </c>
      <c r="F37" s="90">
        <f t="shared" si="7"/>
        <v>88.27</v>
      </c>
      <c r="G37" s="90">
        <f t="shared" si="7"/>
        <v>89.43</v>
      </c>
      <c r="H37" s="90">
        <f t="shared" si="7"/>
        <v>90.954999999999998</v>
      </c>
      <c r="I37" s="90">
        <f t="shared" si="7"/>
        <v>90.960000000000008</v>
      </c>
      <c r="J37" s="90">
        <f t="shared" si="7"/>
        <v>91.34</v>
      </c>
      <c r="K37" s="90">
        <f t="shared" si="7"/>
        <v>90.26</v>
      </c>
      <c r="L37" s="90">
        <f t="shared" si="7"/>
        <v>91.88</v>
      </c>
      <c r="M37" s="90">
        <f t="shared" si="7"/>
        <v>89.47</v>
      </c>
      <c r="N37" s="21">
        <f t="shared" si="7"/>
        <v>88.259625</v>
      </c>
    </row>
    <row r="38" spans="1:27" x14ac:dyDescent="0.2">
      <c r="A38" s="101" t="s">
        <v>25</v>
      </c>
      <c r="B38" s="90">
        <f t="shared" ref="B38:N38" si="8">QUARTILE(B10:B28,3)</f>
        <v>86</v>
      </c>
      <c r="C38" s="90">
        <f t="shared" si="8"/>
        <v>84.08</v>
      </c>
      <c r="D38" s="90">
        <f t="shared" si="8"/>
        <v>84.51</v>
      </c>
      <c r="E38" s="90">
        <f t="shared" si="8"/>
        <v>86.77</v>
      </c>
      <c r="F38" s="90">
        <f t="shared" si="8"/>
        <v>89.944999999999993</v>
      </c>
      <c r="G38" s="90">
        <f t="shared" si="8"/>
        <v>91.56</v>
      </c>
      <c r="H38" s="90">
        <f t="shared" si="8"/>
        <v>91.632499999999993</v>
      </c>
      <c r="I38" s="90">
        <f t="shared" si="8"/>
        <v>92.39500000000001</v>
      </c>
      <c r="J38" s="90">
        <f t="shared" si="8"/>
        <v>92.35</v>
      </c>
      <c r="K38" s="90">
        <f t="shared" si="8"/>
        <v>91.6</v>
      </c>
      <c r="L38" s="90">
        <f t="shared" si="8"/>
        <v>93.027500000000003</v>
      </c>
      <c r="M38" s="90">
        <f t="shared" si="8"/>
        <v>90.84575000000001</v>
      </c>
      <c r="N38" s="21">
        <f t="shared" si="8"/>
        <v>88.695479166666672</v>
      </c>
    </row>
    <row r="40" spans="1:27" x14ac:dyDescent="0.2">
      <c r="A40" s="39" t="s">
        <v>48</v>
      </c>
    </row>
    <row r="41" spans="1:27" x14ac:dyDescent="0.2">
      <c r="A41" s="39" t="s">
        <v>62</v>
      </c>
      <c r="P41" s="1"/>
      <c r="Q41" s="1"/>
      <c r="R41" s="1"/>
      <c r="S41" s="1"/>
      <c r="T41" s="1"/>
      <c r="U41" s="1"/>
      <c r="V41" s="1"/>
      <c r="W41" s="1"/>
      <c r="X41" s="1"/>
      <c r="Y41" s="1"/>
      <c r="Z41" s="1"/>
      <c r="AA41" s="1"/>
    </row>
    <row r="42" spans="1:27" x14ac:dyDescent="0.2">
      <c r="P42" s="1"/>
      <c r="Q42" s="1"/>
      <c r="R42" s="1"/>
      <c r="S42" s="1"/>
      <c r="T42" s="1"/>
      <c r="U42" s="1"/>
      <c r="V42" s="1"/>
      <c r="W42" s="1"/>
      <c r="X42" s="1"/>
      <c r="Y42" s="1"/>
      <c r="Z42" s="1"/>
      <c r="AA42" s="1"/>
    </row>
    <row r="43" spans="1:27" x14ac:dyDescent="0.2">
      <c r="P43" s="1"/>
      <c r="Q43" s="1"/>
      <c r="R43" s="1"/>
      <c r="S43" s="1"/>
      <c r="T43" s="1"/>
      <c r="U43" s="1"/>
      <c r="V43" s="1"/>
      <c r="W43" s="1"/>
      <c r="X43" s="1"/>
      <c r="Y43" s="1"/>
      <c r="Z43" s="1"/>
      <c r="AA43" s="1"/>
    </row>
    <row r="44" spans="1:27" x14ac:dyDescent="0.2">
      <c r="P44" s="1"/>
      <c r="Q44" s="1"/>
      <c r="R44" s="1"/>
      <c r="S44" s="1"/>
      <c r="T44" s="1"/>
      <c r="U44" s="1"/>
      <c r="V44" s="1"/>
      <c r="W44" s="1"/>
      <c r="X44" s="1"/>
      <c r="Y44" s="1"/>
      <c r="Z44" s="1"/>
      <c r="AA44" s="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67"/>
  <sheetViews>
    <sheetView tabSelected="1" topLeftCell="A105" zoomScale="75" zoomScaleNormal="75" workbookViewId="0">
      <selection activeCell="U133" sqref="U133"/>
    </sheetView>
  </sheetViews>
  <sheetFormatPr defaultRowHeight="12.75" x14ac:dyDescent="0.2"/>
  <cols>
    <col min="2" max="13" width="9.140625" style="14"/>
    <col min="14" max="14" width="9.140625" style="2"/>
  </cols>
  <sheetData>
    <row r="1" spans="1:49" ht="21" x14ac:dyDescent="0.3">
      <c r="A1" s="25" t="s">
        <v>157</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150</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152</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153</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16">
        <v>20.341999999999999</v>
      </c>
      <c r="D49" s="16">
        <v>24.635999999999999</v>
      </c>
      <c r="E49" s="16">
        <v>20.065999999999999</v>
      </c>
      <c r="F49" s="16">
        <v>18.524000000000001</v>
      </c>
      <c r="G49" s="16">
        <v>13.519</v>
      </c>
      <c r="H49" s="16">
        <v>15.311999999999999</v>
      </c>
      <c r="I49" s="16">
        <v>13.704000000000001</v>
      </c>
      <c r="J49" s="16">
        <v>15.471</v>
      </c>
      <c r="K49" s="16">
        <v>15.994999999999999</v>
      </c>
      <c r="L49" s="16">
        <v>14.74</v>
      </c>
      <c r="M49" s="16">
        <v>16.087</v>
      </c>
      <c r="N49" s="18">
        <f>AVERAGE(B49:M49)</f>
        <v>17.241583333333335</v>
      </c>
    </row>
    <row r="50" spans="1:14" ht="15" x14ac:dyDescent="0.25">
      <c r="A50" s="9">
        <v>2021</v>
      </c>
      <c r="B50" s="16">
        <v>19.914999999999999</v>
      </c>
      <c r="C50" s="16">
        <v>21.568000000000001</v>
      </c>
      <c r="D50" s="16">
        <v>23.655999999999999</v>
      </c>
      <c r="E50" s="16">
        <v>19.338999999999999</v>
      </c>
      <c r="F50" s="16">
        <v>15.75</v>
      </c>
      <c r="G50" s="16">
        <v>15.763999999999999</v>
      </c>
      <c r="H50" s="16"/>
      <c r="I50" s="16"/>
      <c r="J50" s="16">
        <v>15.468</v>
      </c>
      <c r="K50" s="16">
        <v>16.079999999999998</v>
      </c>
      <c r="L50" s="16"/>
      <c r="M50" s="16"/>
      <c r="N50" s="18"/>
    </row>
    <row r="51" spans="1:14" ht="15" x14ac:dyDescent="0.25">
      <c r="A51" s="9">
        <v>2022</v>
      </c>
      <c r="B51" s="16"/>
      <c r="C51" s="16"/>
      <c r="D51" s="16"/>
      <c r="E51" s="16"/>
      <c r="F51" s="16"/>
      <c r="G51" s="16"/>
      <c r="H51" s="16"/>
      <c r="I51" s="16"/>
      <c r="J51" s="16"/>
      <c r="K51" s="16"/>
      <c r="L51" s="16"/>
      <c r="M51" s="16"/>
      <c r="N51" s="18"/>
    </row>
    <row r="52" spans="1:14" ht="15" x14ac:dyDescent="0.25">
      <c r="A52" s="9">
        <v>2023</v>
      </c>
      <c r="B52" s="16"/>
      <c r="C52" s="16"/>
      <c r="D52" s="16"/>
      <c r="E52" s="16"/>
      <c r="F52" s="16"/>
      <c r="G52" s="16"/>
      <c r="H52" s="16"/>
      <c r="I52" s="16"/>
      <c r="J52" s="16"/>
      <c r="K52" s="16"/>
      <c r="L52" s="16"/>
      <c r="M52" s="16"/>
      <c r="N52" s="18"/>
    </row>
    <row r="53" spans="1:14" ht="15" x14ac:dyDescent="0.25">
      <c r="A53" s="9">
        <v>2024</v>
      </c>
      <c r="B53" s="16"/>
      <c r="C53" s="16"/>
      <c r="D53" s="16"/>
      <c r="E53" s="16"/>
      <c r="F53" s="16"/>
      <c r="G53" s="16"/>
      <c r="H53" s="16"/>
      <c r="I53" s="16"/>
      <c r="J53" s="16"/>
      <c r="K53" s="16"/>
      <c r="L53" s="16"/>
      <c r="M53" s="16"/>
      <c r="N53" s="18"/>
    </row>
    <row r="54" spans="1:14" ht="15" x14ac:dyDescent="0.25">
      <c r="A54" s="9">
        <v>2025</v>
      </c>
      <c r="B54" s="16"/>
      <c r="C54" s="16"/>
      <c r="D54" s="16"/>
      <c r="E54" s="16"/>
      <c r="F54" s="16"/>
      <c r="G54" s="16"/>
      <c r="H54" s="16"/>
      <c r="I54" s="16"/>
      <c r="J54" s="16"/>
      <c r="K54" s="16"/>
      <c r="L54" s="16"/>
      <c r="M54" s="16"/>
      <c r="N54" s="18"/>
    </row>
    <row r="55" spans="1:14" ht="15" x14ac:dyDescent="0.25">
      <c r="A55" s="9">
        <v>2026</v>
      </c>
      <c r="B55" s="16"/>
      <c r="C55" s="16"/>
      <c r="D55" s="16"/>
      <c r="E55" s="16"/>
      <c r="F55" s="16"/>
      <c r="G55" s="16"/>
      <c r="H55" s="16"/>
      <c r="I55" s="16"/>
      <c r="J55" s="16"/>
      <c r="K55" s="16"/>
      <c r="L55" s="16"/>
      <c r="M55" s="16"/>
      <c r="N55" s="18"/>
    </row>
    <row r="56" spans="1:14" ht="15" x14ac:dyDescent="0.25">
      <c r="A56" s="9">
        <v>2027</v>
      </c>
      <c r="B56" s="16"/>
      <c r="C56" s="16"/>
      <c r="D56" s="16"/>
      <c r="E56" s="16"/>
      <c r="F56" s="16"/>
      <c r="G56" s="16"/>
      <c r="H56" s="16"/>
      <c r="I56" s="16"/>
      <c r="J56" s="16"/>
      <c r="K56" s="16"/>
      <c r="L56" s="16"/>
      <c r="M56" s="16"/>
      <c r="N56" s="18"/>
    </row>
    <row r="57" spans="1:14" x14ac:dyDescent="0.2">
      <c r="A57" s="9">
        <v>2028</v>
      </c>
    </row>
    <row r="58" spans="1:14" ht="15" x14ac:dyDescent="0.25">
      <c r="A58" s="7"/>
      <c r="B58" s="16"/>
      <c r="C58" s="16"/>
      <c r="D58" s="16"/>
      <c r="E58" s="16"/>
      <c r="F58" s="16"/>
      <c r="G58" s="16"/>
      <c r="H58" s="16"/>
      <c r="I58" s="16"/>
      <c r="J58" s="16"/>
      <c r="K58" s="16"/>
      <c r="L58" s="16"/>
      <c r="M58" s="16"/>
      <c r="N58" s="19"/>
    </row>
    <row r="59" spans="1:14" ht="15" x14ac:dyDescent="0.25">
      <c r="A59" s="101" t="s">
        <v>18</v>
      </c>
      <c r="B59" s="90">
        <f t="shared" ref="B59:M59" si="1">AVERAGE(B3:B56)</f>
        <v>18.56066666666667</v>
      </c>
      <c r="C59" s="90">
        <f t="shared" si="1"/>
        <v>20.287066666666668</v>
      </c>
      <c r="D59" s="90">
        <f t="shared" si="1"/>
        <v>21.368311111111112</v>
      </c>
      <c r="E59" s="90">
        <f t="shared" si="1"/>
        <v>20.0953023255814</v>
      </c>
      <c r="F59" s="90">
        <f t="shared" si="1"/>
        <v>16.265511111111113</v>
      </c>
      <c r="G59" s="90">
        <f t="shared" si="1"/>
        <v>14.336363636363636</v>
      </c>
      <c r="H59" s="90">
        <f t="shared" si="1"/>
        <v>14.302069767441861</v>
      </c>
      <c r="I59" s="90">
        <f t="shared" si="1"/>
        <v>14.512813953488369</v>
      </c>
      <c r="J59" s="90">
        <f t="shared" si="1"/>
        <v>15.029222222222218</v>
      </c>
      <c r="K59" s="90">
        <f t="shared" si="1"/>
        <v>14.702822222222226</v>
      </c>
      <c r="L59" s="90">
        <f t="shared" si="1"/>
        <v>13.4505</v>
      </c>
      <c r="M59" s="90">
        <f t="shared" si="1"/>
        <v>15.651860465116279</v>
      </c>
      <c r="N59" s="18">
        <f>AVERAGE(N31:N36)</f>
        <v>16.0070202020202</v>
      </c>
    </row>
    <row r="60" spans="1:14" ht="15" x14ac:dyDescent="0.25">
      <c r="A60" s="101" t="s">
        <v>19</v>
      </c>
      <c r="B60" s="90">
        <f t="shared" ref="B60:M60" si="2">STDEV(B3:B56)</f>
        <v>1.252065547950121</v>
      </c>
      <c r="C60" s="90">
        <f t="shared" si="2"/>
        <v>1.3013227955360722</v>
      </c>
      <c r="D60" s="90">
        <f t="shared" si="2"/>
        <v>1.5149633032192595</v>
      </c>
      <c r="E60" s="90">
        <f t="shared" si="2"/>
        <v>1.7185401963361329</v>
      </c>
      <c r="F60" s="90">
        <f t="shared" si="2"/>
        <v>1.679872189702923</v>
      </c>
      <c r="G60" s="90">
        <f t="shared" si="2"/>
        <v>1.7263967326912333</v>
      </c>
      <c r="H60" s="90">
        <f t="shared" si="2"/>
        <v>1.4564115129373973</v>
      </c>
      <c r="I60" s="90">
        <f t="shared" si="2"/>
        <v>1.4844061223234131</v>
      </c>
      <c r="J60" s="90">
        <f t="shared" si="2"/>
        <v>1.2243715807208069</v>
      </c>
      <c r="K60" s="90">
        <f t="shared" si="2"/>
        <v>1.307933228920013</v>
      </c>
      <c r="L60" s="90">
        <f t="shared" si="2"/>
        <v>1.4233301844454447</v>
      </c>
      <c r="M60" s="90">
        <f t="shared" si="2"/>
        <v>2.3176621285190038</v>
      </c>
      <c r="N60" s="88">
        <f>STDEV(N31:N36)</f>
        <v>0.88049355845976174</v>
      </c>
    </row>
    <row r="61" spans="1:14" ht="15" x14ac:dyDescent="0.25">
      <c r="A61" s="101" t="s">
        <v>20</v>
      </c>
      <c r="B61" s="90">
        <f t="shared" ref="B61" si="3">B60/B59*100</f>
        <v>6.7458005169540645</v>
      </c>
      <c r="C61" s="90">
        <f t="shared" ref="C61:M61" si="4">C60/C59*100</f>
        <v>6.4145438910310952</v>
      </c>
      <c r="D61" s="90">
        <f t="shared" si="4"/>
        <v>7.0897662213065953</v>
      </c>
      <c r="E61" s="90">
        <f t="shared" si="4"/>
        <v>8.5519499457762542</v>
      </c>
      <c r="F61" s="90">
        <f t="shared" si="4"/>
        <v>10.327816803465755</v>
      </c>
      <c r="G61" s="90">
        <f t="shared" si="4"/>
        <v>12.042082472798711</v>
      </c>
      <c r="H61" s="90">
        <f t="shared" si="4"/>
        <v>10.183221985483982</v>
      </c>
      <c r="I61" s="90">
        <f t="shared" si="4"/>
        <v>10.22824468831983</v>
      </c>
      <c r="J61" s="90">
        <f t="shared" si="4"/>
        <v>8.1466064086167425</v>
      </c>
      <c r="K61" s="90">
        <f t="shared" si="4"/>
        <v>8.8957970731848253</v>
      </c>
      <c r="L61" s="90">
        <f t="shared" si="4"/>
        <v>10.581987171075014</v>
      </c>
      <c r="M61" s="90">
        <f t="shared" si="4"/>
        <v>14.807582355365609</v>
      </c>
      <c r="N61" s="18">
        <f>N60/N59*100</f>
        <v>5.5006712514090363</v>
      </c>
    </row>
    <row r="62" spans="1:14" ht="15" x14ac:dyDescent="0.25">
      <c r="A62" s="101" t="s">
        <v>21</v>
      </c>
      <c r="B62" s="90">
        <f t="shared" ref="B62:M62" si="5">MIN(B3:B56)</f>
        <v>15.37</v>
      </c>
      <c r="C62" s="90">
        <f t="shared" si="5"/>
        <v>17.23</v>
      </c>
      <c r="D62" s="90">
        <f t="shared" si="5"/>
        <v>17.63</v>
      </c>
      <c r="E62" s="90">
        <f t="shared" si="5"/>
        <v>15.67</v>
      </c>
      <c r="F62" s="90">
        <f t="shared" si="5"/>
        <v>13.02</v>
      </c>
      <c r="G62" s="90">
        <f t="shared" si="5"/>
        <v>9.23</v>
      </c>
      <c r="H62" s="90">
        <f t="shared" si="5"/>
        <v>10.56</v>
      </c>
      <c r="I62" s="90">
        <f t="shared" si="5"/>
        <v>10.33</v>
      </c>
      <c r="J62" s="90">
        <f t="shared" si="5"/>
        <v>11.76</v>
      </c>
      <c r="K62" s="90">
        <f t="shared" si="5"/>
        <v>12.35</v>
      </c>
      <c r="L62" s="90">
        <f t="shared" si="5"/>
        <v>10.18</v>
      </c>
      <c r="M62" s="90">
        <f t="shared" si="5"/>
        <v>8.0500000000000007</v>
      </c>
      <c r="N62" s="88">
        <f>MIN(N31:N36)</f>
        <v>14.695454545454545</v>
      </c>
    </row>
    <row r="63" spans="1:14" ht="15" x14ac:dyDescent="0.25">
      <c r="A63" s="101" t="s">
        <v>22</v>
      </c>
      <c r="B63" s="90">
        <f t="shared" ref="B63:M63" si="6">MAX(B3:B56)</f>
        <v>21.22</v>
      </c>
      <c r="C63" s="90">
        <f t="shared" si="6"/>
        <v>23.16</v>
      </c>
      <c r="D63" s="90">
        <f t="shared" si="6"/>
        <v>24.68</v>
      </c>
      <c r="E63" s="90">
        <f t="shared" si="6"/>
        <v>23.26</v>
      </c>
      <c r="F63" s="90">
        <f t="shared" si="6"/>
        <v>20.38</v>
      </c>
      <c r="G63" s="90">
        <f t="shared" si="6"/>
        <v>17.72</v>
      </c>
      <c r="H63" s="90">
        <f t="shared" si="6"/>
        <v>18.28</v>
      </c>
      <c r="I63" s="90">
        <f t="shared" si="6"/>
        <v>18.64</v>
      </c>
      <c r="J63" s="90">
        <f t="shared" si="6"/>
        <v>18.190000000000001</v>
      </c>
      <c r="K63" s="90">
        <f t="shared" si="6"/>
        <v>16.75</v>
      </c>
      <c r="L63" s="90">
        <f t="shared" si="6"/>
        <v>17.649999999999999</v>
      </c>
      <c r="M63" s="90">
        <f t="shared" si="6"/>
        <v>19.626000000000001</v>
      </c>
      <c r="N63" s="88">
        <f>MAX(N31:N36)</f>
        <v>16.979166666666668</v>
      </c>
    </row>
    <row r="64" spans="1:14" ht="15" x14ac:dyDescent="0.25">
      <c r="A64" s="101" t="s">
        <v>23</v>
      </c>
      <c r="B64" s="90">
        <f t="shared" ref="B64:M64" si="7">QUARTILE(B3:B56,1)</f>
        <v>17.82</v>
      </c>
      <c r="C64" s="90">
        <f t="shared" si="7"/>
        <v>19.37</v>
      </c>
      <c r="D64" s="90">
        <f t="shared" si="7"/>
        <v>20.25</v>
      </c>
      <c r="E64" s="90">
        <f t="shared" si="7"/>
        <v>18.8</v>
      </c>
      <c r="F64" s="90">
        <f t="shared" si="7"/>
        <v>15.16</v>
      </c>
      <c r="G64" s="90">
        <f t="shared" si="7"/>
        <v>12.81</v>
      </c>
      <c r="H64" s="90">
        <f t="shared" si="7"/>
        <v>13.225</v>
      </c>
      <c r="I64" s="90">
        <f t="shared" si="7"/>
        <v>13.672000000000001</v>
      </c>
      <c r="J64" s="90">
        <f t="shared" si="7"/>
        <v>14.41</v>
      </c>
      <c r="K64" s="90">
        <f t="shared" si="7"/>
        <v>13.55</v>
      </c>
      <c r="L64" s="90">
        <f t="shared" si="7"/>
        <v>12.3225</v>
      </c>
      <c r="M64" s="90">
        <f t="shared" si="7"/>
        <v>14.495000000000001</v>
      </c>
      <c r="N64" s="88">
        <f>QUARTILE(N31:N36,1)</f>
        <v>15.571041666666666</v>
      </c>
    </row>
    <row r="65" spans="1:14" ht="15" x14ac:dyDescent="0.25">
      <c r="A65" s="101" t="s">
        <v>24</v>
      </c>
      <c r="B65" s="90">
        <f t="shared" ref="B65:M65" si="8">QUARTILE(B3:B56,2)</f>
        <v>18.48</v>
      </c>
      <c r="C65" s="90">
        <f t="shared" si="8"/>
        <v>20.34</v>
      </c>
      <c r="D65" s="90">
        <f t="shared" si="8"/>
        <v>21.43</v>
      </c>
      <c r="E65" s="90">
        <f t="shared" si="8"/>
        <v>20.57</v>
      </c>
      <c r="F65" s="90">
        <f t="shared" si="8"/>
        <v>15.93</v>
      </c>
      <c r="G65" s="90">
        <f t="shared" si="8"/>
        <v>14.19</v>
      </c>
      <c r="H65" s="90">
        <f t="shared" si="8"/>
        <v>14.23</v>
      </c>
      <c r="I65" s="90">
        <f t="shared" si="8"/>
        <v>14.32</v>
      </c>
      <c r="J65" s="90">
        <f t="shared" si="8"/>
        <v>15.25</v>
      </c>
      <c r="K65" s="90">
        <f t="shared" si="8"/>
        <v>14.84</v>
      </c>
      <c r="L65" s="90">
        <f t="shared" si="8"/>
        <v>13.656500000000001</v>
      </c>
      <c r="M65" s="90">
        <f t="shared" si="8"/>
        <v>15.8</v>
      </c>
      <c r="N65" s="88">
        <f>QUARTILE(N31:N36,2)</f>
        <v>15.976249999999997</v>
      </c>
    </row>
    <row r="66" spans="1:14" ht="15" x14ac:dyDescent="0.25">
      <c r="A66" s="101" t="s">
        <v>25</v>
      </c>
      <c r="B66" s="90">
        <f t="shared" ref="B66:M66" si="9">QUARTILE(B3:B56,3)</f>
        <v>19.559999999999999</v>
      </c>
      <c r="C66" s="90">
        <f t="shared" si="9"/>
        <v>20.99</v>
      </c>
      <c r="D66" s="90">
        <f t="shared" si="9"/>
        <v>22.22</v>
      </c>
      <c r="E66" s="90">
        <f t="shared" si="9"/>
        <v>21.39</v>
      </c>
      <c r="F66" s="90">
        <f t="shared" si="9"/>
        <v>17.3</v>
      </c>
      <c r="G66" s="90">
        <f t="shared" si="9"/>
        <v>15.495000000000001</v>
      </c>
      <c r="H66" s="90">
        <f t="shared" si="9"/>
        <v>15.154999999999999</v>
      </c>
      <c r="I66" s="90">
        <f t="shared" si="9"/>
        <v>15.23</v>
      </c>
      <c r="J66" s="90">
        <f t="shared" si="9"/>
        <v>15.64</v>
      </c>
      <c r="K66" s="90">
        <f t="shared" si="9"/>
        <v>15.82</v>
      </c>
      <c r="L66" s="90">
        <f t="shared" si="9"/>
        <v>14.235000000000001</v>
      </c>
      <c r="M66" s="90">
        <f t="shared" si="9"/>
        <v>17.009999999999998</v>
      </c>
      <c r="N66" s="88">
        <f>QUARTILE(N31:N36,3)</f>
        <v>16.728333333333332</v>
      </c>
    </row>
    <row r="69" spans="1:14" ht="21" x14ac:dyDescent="0.3">
      <c r="A69" s="25" t="s">
        <v>52</v>
      </c>
    </row>
    <row r="70" spans="1:14" ht="15.75" x14ac:dyDescent="0.25">
      <c r="A70" s="4" t="s">
        <v>15</v>
      </c>
      <c r="B70" s="74" t="s">
        <v>2</v>
      </c>
      <c r="C70" s="74" t="s">
        <v>3</v>
      </c>
      <c r="D70" s="74" t="s">
        <v>4</v>
      </c>
      <c r="E70" s="74" t="s">
        <v>5</v>
      </c>
      <c r="F70" s="74" t="s">
        <v>6</v>
      </c>
      <c r="G70" s="74" t="s">
        <v>16</v>
      </c>
      <c r="H70" s="74" t="s">
        <v>17</v>
      </c>
      <c r="I70" s="74" t="s">
        <v>7</v>
      </c>
      <c r="J70" s="74" t="s">
        <v>8</v>
      </c>
      <c r="K70" s="74" t="s">
        <v>9</v>
      </c>
      <c r="L70" s="74" t="s">
        <v>10</v>
      </c>
      <c r="M70" s="74" t="s">
        <v>11</v>
      </c>
      <c r="N70" s="6" t="s">
        <v>1</v>
      </c>
    </row>
    <row r="71" spans="1:14" ht="15" x14ac:dyDescent="0.25">
      <c r="A71" s="9">
        <v>2004</v>
      </c>
      <c r="B71" s="16"/>
      <c r="C71" s="16"/>
      <c r="D71" s="16"/>
      <c r="E71" s="16"/>
      <c r="F71" s="16"/>
      <c r="G71" s="16"/>
      <c r="H71" s="16"/>
      <c r="I71" s="78"/>
      <c r="L71" s="16">
        <v>13.95</v>
      </c>
      <c r="M71" s="16">
        <v>17.98</v>
      </c>
      <c r="N71" s="18"/>
    </row>
    <row r="72" spans="1:14" ht="15" x14ac:dyDescent="0.25">
      <c r="A72" s="9">
        <v>2005</v>
      </c>
      <c r="B72" s="16">
        <v>16.84</v>
      </c>
      <c r="C72" s="16">
        <v>18.95</v>
      </c>
      <c r="D72" s="16">
        <v>19.72</v>
      </c>
      <c r="E72" s="16">
        <v>17.25</v>
      </c>
      <c r="F72" s="16">
        <v>13.02</v>
      </c>
      <c r="G72" s="16">
        <v>15.14</v>
      </c>
      <c r="H72" s="16">
        <v>14.99</v>
      </c>
      <c r="I72" s="16">
        <v>13.28</v>
      </c>
      <c r="J72" s="16">
        <v>13.03</v>
      </c>
      <c r="K72" s="16">
        <v>15.36</v>
      </c>
      <c r="L72" s="16">
        <v>12.57</v>
      </c>
      <c r="M72" s="16">
        <v>16.86</v>
      </c>
      <c r="N72" s="18">
        <f t="shared" ref="N72:N86" si="10">AVERAGE(B72:M72)</f>
        <v>15.584166666666667</v>
      </c>
    </row>
    <row r="73" spans="1:14" ht="15" x14ac:dyDescent="0.25">
      <c r="A73" s="9">
        <v>2006</v>
      </c>
      <c r="B73" s="16">
        <v>17.79</v>
      </c>
      <c r="C73" s="16">
        <v>18.95</v>
      </c>
      <c r="D73" s="16">
        <v>19.78</v>
      </c>
      <c r="E73" s="16">
        <v>18.010000000000002</v>
      </c>
      <c r="F73" s="16">
        <v>14.33</v>
      </c>
      <c r="G73" s="16">
        <v>14.94</v>
      </c>
      <c r="H73" s="16">
        <v>13.9</v>
      </c>
      <c r="I73" s="16">
        <v>14.65</v>
      </c>
      <c r="J73" s="16">
        <v>12.88</v>
      </c>
      <c r="K73" s="16">
        <v>14.17</v>
      </c>
      <c r="L73" s="16">
        <v>11.59</v>
      </c>
      <c r="M73" s="16">
        <v>15.81</v>
      </c>
      <c r="N73" s="18">
        <f t="shared" si="10"/>
        <v>15.566666666666665</v>
      </c>
    </row>
    <row r="74" spans="1:14" ht="15" x14ac:dyDescent="0.25">
      <c r="A74" s="9">
        <v>2007</v>
      </c>
      <c r="B74" s="16">
        <v>18.45</v>
      </c>
      <c r="C74" s="16">
        <v>20.11</v>
      </c>
      <c r="D74" s="16">
        <v>20.14</v>
      </c>
      <c r="E74" s="16">
        <v>0</v>
      </c>
      <c r="F74" s="16">
        <v>16.7</v>
      </c>
      <c r="G74" s="16">
        <v>12.68</v>
      </c>
      <c r="H74" s="16">
        <v>12.75</v>
      </c>
      <c r="I74" s="16">
        <v>10.33</v>
      </c>
      <c r="J74" s="16">
        <v>11.76</v>
      </c>
      <c r="K74" s="16">
        <v>13.76</v>
      </c>
      <c r="L74" s="16">
        <v>11.05</v>
      </c>
      <c r="M74" s="16">
        <v>13.92</v>
      </c>
      <c r="N74" s="18">
        <f t="shared" si="10"/>
        <v>13.470833333333333</v>
      </c>
    </row>
    <row r="75" spans="1:14" ht="15" x14ac:dyDescent="0.25">
      <c r="A75" s="9">
        <v>2008</v>
      </c>
      <c r="B75" s="16">
        <v>18.510000000000002</v>
      </c>
      <c r="C75" s="16">
        <v>19.010000000000002</v>
      </c>
      <c r="D75" s="16">
        <v>21.97</v>
      </c>
      <c r="E75" s="16">
        <v>21.15</v>
      </c>
      <c r="F75" s="16">
        <v>15.89</v>
      </c>
      <c r="G75" s="16">
        <v>12.49</v>
      </c>
      <c r="H75" s="16">
        <v>12.29</v>
      </c>
      <c r="I75" s="16">
        <v>15.06</v>
      </c>
      <c r="J75" s="16">
        <v>16.93</v>
      </c>
      <c r="K75" s="16">
        <v>16.05</v>
      </c>
      <c r="L75" s="16">
        <v>12.33</v>
      </c>
      <c r="M75" s="16">
        <v>18.43</v>
      </c>
      <c r="N75" s="18">
        <f t="shared" si="10"/>
        <v>16.675833333333337</v>
      </c>
    </row>
    <row r="76" spans="1:14" ht="15" x14ac:dyDescent="0.25">
      <c r="A76" s="9">
        <v>2009</v>
      </c>
      <c r="B76" s="16">
        <v>18.71</v>
      </c>
      <c r="C76" s="16">
        <v>20.07</v>
      </c>
      <c r="D76" s="16">
        <v>21.98</v>
      </c>
      <c r="E76" s="16">
        <v>21.22</v>
      </c>
      <c r="F76" s="16">
        <v>17.3</v>
      </c>
      <c r="G76" s="16">
        <v>15.92</v>
      </c>
      <c r="H76" s="16">
        <v>13.97</v>
      </c>
      <c r="I76" s="16">
        <v>13.82</v>
      </c>
      <c r="J76" s="16">
        <v>14.95</v>
      </c>
      <c r="K76" s="16">
        <v>13.86</v>
      </c>
      <c r="L76" s="16">
        <v>10.18</v>
      </c>
      <c r="M76" s="16">
        <v>17.21</v>
      </c>
      <c r="N76" s="18">
        <f t="shared" si="10"/>
        <v>16.599166666666669</v>
      </c>
    </row>
    <row r="77" spans="1:14" ht="15" x14ac:dyDescent="0.25">
      <c r="A77" s="9">
        <v>2010</v>
      </c>
      <c r="B77" s="16">
        <v>17.64</v>
      </c>
      <c r="C77" s="16">
        <v>17.23</v>
      </c>
      <c r="D77" s="16">
        <v>17.63</v>
      </c>
      <c r="E77" s="16">
        <v>19.13</v>
      </c>
      <c r="F77" s="16">
        <v>15.86</v>
      </c>
      <c r="G77" s="16">
        <v>14.04</v>
      </c>
      <c r="H77" s="16">
        <v>14.5</v>
      </c>
      <c r="I77" s="16">
        <v>13.64</v>
      </c>
      <c r="J77" s="16">
        <v>14.63</v>
      </c>
      <c r="K77" s="16">
        <v>12.35</v>
      </c>
      <c r="L77" s="16">
        <v>11.27</v>
      </c>
      <c r="M77" s="16">
        <v>8.0500000000000007</v>
      </c>
      <c r="N77" s="18">
        <f t="shared" si="10"/>
        <v>14.664166666666668</v>
      </c>
    </row>
    <row r="78" spans="1:14" ht="15" x14ac:dyDescent="0.25">
      <c r="A78" s="9">
        <v>2011</v>
      </c>
      <c r="B78" s="16">
        <v>17.41</v>
      </c>
      <c r="C78" s="16">
        <v>21.41</v>
      </c>
      <c r="D78" s="16">
        <v>22.16</v>
      </c>
      <c r="E78" s="16">
        <v>19.690000000000001</v>
      </c>
      <c r="F78" s="16">
        <v>18.59</v>
      </c>
      <c r="G78" s="16">
        <v>14.52</v>
      </c>
      <c r="H78" s="16">
        <v>14.26</v>
      </c>
      <c r="I78" s="16">
        <v>14.72</v>
      </c>
      <c r="J78" s="16">
        <v>15.34</v>
      </c>
      <c r="K78" s="16">
        <v>13.55</v>
      </c>
      <c r="L78" s="16">
        <v>12.22</v>
      </c>
      <c r="M78" s="16">
        <v>13.41</v>
      </c>
      <c r="N78" s="18">
        <f t="shared" si="10"/>
        <v>16.440000000000001</v>
      </c>
    </row>
    <row r="79" spans="1:14" ht="15" x14ac:dyDescent="0.25">
      <c r="A79" s="9">
        <v>2012</v>
      </c>
      <c r="B79" s="16">
        <v>19.97</v>
      </c>
      <c r="C79" s="16">
        <v>20.87</v>
      </c>
      <c r="D79" s="16">
        <v>19.739999999999998</v>
      </c>
      <c r="E79" s="16">
        <v>18.84</v>
      </c>
      <c r="F79" s="16">
        <v>16.91</v>
      </c>
      <c r="G79" s="16">
        <v>16.5</v>
      </c>
      <c r="H79" s="16">
        <v>14.23</v>
      </c>
      <c r="I79" s="16">
        <v>14.22</v>
      </c>
      <c r="J79" s="16">
        <v>14.48</v>
      </c>
      <c r="K79" s="16">
        <v>13.85</v>
      </c>
      <c r="L79" s="16">
        <v>10.76</v>
      </c>
      <c r="M79" s="16">
        <v>14.93</v>
      </c>
      <c r="N79" s="18">
        <f t="shared" si="10"/>
        <v>16.274999999999999</v>
      </c>
    </row>
    <row r="80" spans="1:14" ht="15" x14ac:dyDescent="0.25">
      <c r="A80" s="9">
        <v>2013</v>
      </c>
      <c r="B80" s="16">
        <v>19.760000000000002</v>
      </c>
      <c r="C80" s="16">
        <v>20.39</v>
      </c>
      <c r="D80" s="16">
        <v>18</v>
      </c>
      <c r="E80" s="16">
        <v>20.65</v>
      </c>
      <c r="F80" s="16">
        <v>14.99</v>
      </c>
      <c r="G80" s="16">
        <v>12.81</v>
      </c>
      <c r="H80" s="16">
        <v>13.84</v>
      </c>
      <c r="I80" s="16">
        <v>14.03</v>
      </c>
      <c r="J80" s="16">
        <v>14.41</v>
      </c>
      <c r="K80" s="16">
        <v>14.71</v>
      </c>
      <c r="L80" s="16">
        <v>14.95</v>
      </c>
      <c r="M80" s="16">
        <v>17.079999999999998</v>
      </c>
      <c r="N80" s="18">
        <f t="shared" si="10"/>
        <v>16.301666666666666</v>
      </c>
    </row>
    <row r="81" spans="1:14" ht="15" x14ac:dyDescent="0.25">
      <c r="A81" s="9">
        <v>2014</v>
      </c>
      <c r="B81" s="16">
        <v>17.82</v>
      </c>
      <c r="C81" s="16">
        <v>20.53</v>
      </c>
      <c r="D81" s="16">
        <v>20.89</v>
      </c>
      <c r="E81" s="16">
        <v>18.7</v>
      </c>
      <c r="F81" s="16">
        <v>16.96</v>
      </c>
      <c r="G81" s="16">
        <v>9.23</v>
      </c>
      <c r="H81" s="16">
        <v>17.440000000000001</v>
      </c>
      <c r="I81" s="16">
        <v>14.71</v>
      </c>
      <c r="J81" s="16">
        <v>14.39</v>
      </c>
      <c r="K81" s="16">
        <v>12.79</v>
      </c>
      <c r="L81" s="16">
        <v>14.21</v>
      </c>
      <c r="M81" s="16">
        <v>14.48</v>
      </c>
      <c r="N81" s="18">
        <f t="shared" si="10"/>
        <v>16.012499999999999</v>
      </c>
    </row>
    <row r="82" spans="1:14" ht="15" x14ac:dyDescent="0.25">
      <c r="A82" s="9">
        <v>2015</v>
      </c>
      <c r="B82" s="16">
        <v>17.829999999999998</v>
      </c>
      <c r="C82" s="16">
        <v>18.739999999999998</v>
      </c>
      <c r="D82" s="16">
        <v>21.22</v>
      </c>
      <c r="E82" s="16">
        <v>20.62</v>
      </c>
      <c r="F82" s="16">
        <v>14.02</v>
      </c>
      <c r="G82" s="16">
        <v>17.41</v>
      </c>
      <c r="H82" s="16">
        <v>14.11</v>
      </c>
      <c r="I82" s="16">
        <v>15.09</v>
      </c>
      <c r="J82" s="16">
        <v>14.65</v>
      </c>
      <c r="K82" s="16">
        <v>15.62</v>
      </c>
      <c r="L82" s="16">
        <v>13.81</v>
      </c>
      <c r="M82" s="16">
        <v>15.8</v>
      </c>
      <c r="N82" s="18">
        <f t="shared" si="10"/>
        <v>16.576666666666668</v>
      </c>
    </row>
    <row r="83" spans="1:14" ht="15" x14ac:dyDescent="0.25">
      <c r="A83" s="9">
        <v>2016</v>
      </c>
      <c r="B83" s="16">
        <v>18.329999999999998</v>
      </c>
      <c r="C83" s="16">
        <v>19.38</v>
      </c>
      <c r="D83" s="16">
        <v>20.25</v>
      </c>
      <c r="E83" s="16">
        <v>20.64</v>
      </c>
      <c r="F83" s="16">
        <v>16.37</v>
      </c>
      <c r="G83" s="16">
        <v>15.46</v>
      </c>
      <c r="H83" s="16">
        <v>11.98</v>
      </c>
      <c r="I83" s="16">
        <v>13.89</v>
      </c>
      <c r="J83" s="16">
        <v>13.66</v>
      </c>
      <c r="K83" s="16">
        <v>15.82</v>
      </c>
      <c r="L83" s="16">
        <v>12.28</v>
      </c>
      <c r="M83" s="16">
        <v>15.72</v>
      </c>
      <c r="N83" s="18">
        <f t="shared" si="10"/>
        <v>16.148333333333333</v>
      </c>
    </row>
    <row r="84" spans="1:14" ht="15" x14ac:dyDescent="0.25">
      <c r="A84" s="9">
        <v>2017</v>
      </c>
      <c r="B84" s="16">
        <v>20.21</v>
      </c>
      <c r="C84" s="16">
        <v>22.49</v>
      </c>
      <c r="D84" s="16">
        <v>22.48</v>
      </c>
      <c r="E84" s="16">
        <v>21.44</v>
      </c>
      <c r="F84" s="16">
        <v>15.22</v>
      </c>
      <c r="G84" s="16">
        <v>15.17</v>
      </c>
      <c r="H84" s="16">
        <v>13.26</v>
      </c>
      <c r="I84" s="16">
        <v>15.86</v>
      </c>
      <c r="J84" s="16">
        <v>15.42</v>
      </c>
      <c r="K84" s="16">
        <v>16.14</v>
      </c>
      <c r="L84" s="16">
        <v>13.35</v>
      </c>
      <c r="M84" s="16">
        <v>15.01</v>
      </c>
      <c r="N84" s="18">
        <f t="shared" si="10"/>
        <v>17.170833333333331</v>
      </c>
    </row>
    <row r="85" spans="1:14" ht="15" x14ac:dyDescent="0.25">
      <c r="A85" s="9">
        <v>2018</v>
      </c>
      <c r="B85" s="16">
        <v>15.37</v>
      </c>
      <c r="C85" s="16">
        <v>23.16</v>
      </c>
      <c r="D85" s="16">
        <v>21.39</v>
      </c>
      <c r="E85" s="16">
        <v>19.7</v>
      </c>
      <c r="F85" s="16">
        <v>16.32</v>
      </c>
      <c r="G85" s="16">
        <v>12.81</v>
      </c>
      <c r="H85" s="16">
        <v>15.52</v>
      </c>
      <c r="I85" s="16">
        <v>16.28</v>
      </c>
      <c r="J85" s="16">
        <v>15.48</v>
      </c>
      <c r="K85" s="16">
        <v>15.74</v>
      </c>
      <c r="L85" s="16">
        <v>13.653</v>
      </c>
      <c r="M85" s="16">
        <v>19.626000000000001</v>
      </c>
      <c r="N85" s="18">
        <f t="shared" si="10"/>
        <v>17.087416666666666</v>
      </c>
    </row>
    <row r="86" spans="1:14" ht="15" x14ac:dyDescent="0.25">
      <c r="A86" s="9">
        <v>2019</v>
      </c>
      <c r="B86" s="16">
        <v>18.222000000000001</v>
      </c>
      <c r="C86" s="16">
        <v>20.788</v>
      </c>
      <c r="D86" s="16">
        <v>21.992000000000001</v>
      </c>
      <c r="E86" s="16">
        <v>21.893000000000001</v>
      </c>
      <c r="F86" s="16">
        <v>16.584</v>
      </c>
      <c r="G86" s="16">
        <v>16.917000000000002</v>
      </c>
      <c r="H86" s="16">
        <v>15.717000000000001</v>
      </c>
      <c r="I86" s="16">
        <v>15.377000000000001</v>
      </c>
      <c r="J86" s="16">
        <v>15.156000000000001</v>
      </c>
      <c r="K86" s="16">
        <v>14.742000000000001</v>
      </c>
      <c r="L86" s="16">
        <v>14.669</v>
      </c>
      <c r="M86" s="16">
        <v>14.526999999999999</v>
      </c>
      <c r="N86" s="18">
        <f t="shared" si="10"/>
        <v>17.215333333333337</v>
      </c>
    </row>
    <row r="87" spans="1:14" ht="15" x14ac:dyDescent="0.25">
      <c r="A87" s="9">
        <v>2020</v>
      </c>
      <c r="B87" s="16">
        <v>18.503</v>
      </c>
      <c r="C87" s="16">
        <v>20.341999999999999</v>
      </c>
      <c r="D87" s="16">
        <v>24.635999999999999</v>
      </c>
      <c r="E87" s="16">
        <v>20.065999999999999</v>
      </c>
      <c r="F87" s="16">
        <v>18.524000000000001</v>
      </c>
      <c r="G87" s="16">
        <v>13.519</v>
      </c>
      <c r="H87" s="16">
        <v>15.311999999999999</v>
      </c>
      <c r="I87" s="16">
        <v>13.704000000000001</v>
      </c>
      <c r="J87" s="16">
        <v>15.471</v>
      </c>
      <c r="K87" s="16">
        <v>15.994999999999999</v>
      </c>
      <c r="L87" s="16">
        <v>14.74</v>
      </c>
      <c r="M87" s="16">
        <v>16.087</v>
      </c>
      <c r="N87" s="18">
        <f>AVERAGE(B87:M87)</f>
        <v>17.241583333333335</v>
      </c>
    </row>
    <row r="88" spans="1:14" ht="15" x14ac:dyDescent="0.25">
      <c r="A88" s="9">
        <v>2021</v>
      </c>
      <c r="B88" s="16">
        <v>19.914999999999999</v>
      </c>
      <c r="C88" s="16">
        <v>21.568000000000001</v>
      </c>
      <c r="D88" s="16">
        <v>23.655999999999999</v>
      </c>
      <c r="E88" s="16">
        <v>19.338999999999999</v>
      </c>
      <c r="F88" s="16">
        <v>15.75</v>
      </c>
      <c r="G88" s="16">
        <v>15.763999999999999</v>
      </c>
      <c r="H88" s="16"/>
      <c r="I88" s="16"/>
      <c r="J88" s="16">
        <v>15.468</v>
      </c>
      <c r="K88" s="16">
        <v>16.079999999999998</v>
      </c>
      <c r="L88" s="16"/>
      <c r="M88" s="16"/>
      <c r="N88" s="18"/>
    </row>
    <row r="89" spans="1:14" ht="15" x14ac:dyDescent="0.25">
      <c r="A89" s="9">
        <v>2022</v>
      </c>
      <c r="B89" s="16"/>
      <c r="C89" s="16"/>
      <c r="D89" s="16"/>
      <c r="E89" s="16"/>
      <c r="F89" s="16"/>
      <c r="G89" s="16"/>
      <c r="H89" s="16"/>
      <c r="I89" s="16"/>
      <c r="J89" s="16"/>
      <c r="K89" s="16"/>
      <c r="L89" s="16"/>
      <c r="M89" s="16"/>
      <c r="N89" s="18"/>
    </row>
    <row r="90" spans="1:14" ht="15" x14ac:dyDescent="0.25">
      <c r="A90" s="9">
        <v>2023</v>
      </c>
      <c r="B90" s="16"/>
      <c r="C90" s="16"/>
      <c r="D90" s="16"/>
      <c r="E90" s="16"/>
      <c r="F90" s="16"/>
      <c r="G90" s="16"/>
      <c r="H90" s="16"/>
      <c r="I90" s="16"/>
      <c r="J90" s="16"/>
      <c r="K90" s="16"/>
      <c r="L90" s="16"/>
      <c r="M90" s="16"/>
      <c r="N90" s="18"/>
    </row>
    <row r="91" spans="1:14" ht="15" x14ac:dyDescent="0.25">
      <c r="A91" s="9">
        <v>2024</v>
      </c>
      <c r="B91" s="16"/>
      <c r="C91" s="16"/>
      <c r="D91" s="16"/>
      <c r="E91" s="16"/>
      <c r="F91" s="16"/>
      <c r="G91" s="16"/>
      <c r="H91" s="16"/>
      <c r="I91" s="16"/>
      <c r="J91" s="16"/>
      <c r="K91" s="16"/>
      <c r="L91" s="16"/>
      <c r="M91" s="16"/>
      <c r="N91" s="18"/>
    </row>
    <row r="92" spans="1:14" ht="15" x14ac:dyDescent="0.25">
      <c r="A92" s="9">
        <v>2025</v>
      </c>
      <c r="B92" s="16"/>
      <c r="C92" s="16"/>
      <c r="D92" s="16"/>
      <c r="E92" s="16"/>
      <c r="F92" s="16"/>
      <c r="G92" s="16"/>
      <c r="H92" s="16"/>
      <c r="I92" s="16"/>
      <c r="J92" s="16"/>
      <c r="K92" s="16"/>
      <c r="L92" s="16"/>
      <c r="M92" s="16"/>
      <c r="N92" s="18"/>
    </row>
    <row r="93" spans="1:14" ht="15" x14ac:dyDescent="0.25">
      <c r="A93" s="9">
        <v>2026</v>
      </c>
      <c r="B93" s="16"/>
      <c r="C93" s="16"/>
      <c r="D93" s="16"/>
      <c r="E93" s="16"/>
      <c r="F93" s="16"/>
      <c r="G93" s="16"/>
      <c r="H93" s="16"/>
      <c r="I93" s="16"/>
      <c r="J93" s="16"/>
      <c r="K93" s="16"/>
      <c r="L93" s="16"/>
      <c r="M93" s="16"/>
      <c r="N93" s="18"/>
    </row>
    <row r="94" spans="1:14" ht="15" x14ac:dyDescent="0.25">
      <c r="A94" s="9">
        <v>2027</v>
      </c>
      <c r="B94" s="16"/>
      <c r="C94" s="16"/>
      <c r="D94" s="16"/>
      <c r="E94" s="16"/>
      <c r="F94" s="16"/>
      <c r="G94" s="16"/>
      <c r="H94" s="16"/>
      <c r="I94" s="16"/>
      <c r="J94" s="16"/>
      <c r="K94" s="16"/>
      <c r="L94" s="16"/>
      <c r="M94" s="16"/>
      <c r="N94" s="18"/>
    </row>
    <row r="95" spans="1:14" x14ac:dyDescent="0.2">
      <c r="A95" s="9">
        <v>2028</v>
      </c>
    </row>
    <row r="96" spans="1:14" ht="15" x14ac:dyDescent="0.25">
      <c r="A96" s="7"/>
      <c r="N96" s="19"/>
    </row>
    <row r="97" spans="1:15" ht="15" x14ac:dyDescent="0.25">
      <c r="A97" s="101" t="s">
        <v>18</v>
      </c>
      <c r="B97" s="90">
        <f t="shared" ref="B97:N97" si="11">AVERAGE(B71:B94)</f>
        <v>18.310588235294116</v>
      </c>
      <c r="C97" s="90">
        <f t="shared" si="11"/>
        <v>20.234588235294119</v>
      </c>
      <c r="D97" s="90">
        <f t="shared" si="11"/>
        <v>21.037294117647061</v>
      </c>
      <c r="E97" s="90">
        <f t="shared" si="11"/>
        <v>18.725764705882352</v>
      </c>
      <c r="F97" s="90">
        <f t="shared" si="11"/>
        <v>16.078705882352942</v>
      </c>
      <c r="G97" s="90">
        <f t="shared" si="11"/>
        <v>14.430588235294117</v>
      </c>
      <c r="H97" s="90">
        <f t="shared" si="11"/>
        <v>14.254312500000003</v>
      </c>
      <c r="I97" s="90">
        <f t="shared" si="11"/>
        <v>14.291312500000002</v>
      </c>
      <c r="J97" s="90">
        <f t="shared" si="11"/>
        <v>14.594411764705882</v>
      </c>
      <c r="K97" s="90">
        <f t="shared" si="11"/>
        <v>14.740411764705883</v>
      </c>
      <c r="L97" s="90">
        <f t="shared" si="11"/>
        <v>12.798941176470588</v>
      </c>
      <c r="M97" s="90">
        <f t="shared" si="11"/>
        <v>15.584117647058823</v>
      </c>
      <c r="N97" s="18">
        <f t="shared" si="11"/>
        <v>16.189385416666667</v>
      </c>
    </row>
    <row r="98" spans="1:15" ht="15" x14ac:dyDescent="0.25">
      <c r="A98" s="101" t="s">
        <v>19</v>
      </c>
      <c r="B98" s="90">
        <f t="shared" ref="B98:N98" si="12">STDEV(B71:B94)</f>
        <v>1.2276352297620583</v>
      </c>
      <c r="C98" s="90">
        <f t="shared" si="12"/>
        <v>1.4678150027687213</v>
      </c>
      <c r="D98" s="90">
        <f t="shared" si="12"/>
        <v>1.8244614193202977</v>
      </c>
      <c r="E98" s="90">
        <f t="shared" si="12"/>
        <v>4.9876374734112945</v>
      </c>
      <c r="F98" s="90">
        <f t="shared" si="12"/>
        <v>1.474699620461142</v>
      </c>
      <c r="G98" s="90">
        <f t="shared" si="12"/>
        <v>2.0283589444062771</v>
      </c>
      <c r="H98" s="90">
        <f t="shared" si="12"/>
        <v>1.3733762639932294</v>
      </c>
      <c r="I98" s="90">
        <f t="shared" si="12"/>
        <v>1.3478708503290169</v>
      </c>
      <c r="J98" s="90">
        <f t="shared" si="12"/>
        <v>1.2205779910980457</v>
      </c>
      <c r="K98" s="90">
        <f t="shared" si="12"/>
        <v>1.2287017060104299</v>
      </c>
      <c r="L98" s="90">
        <f t="shared" si="12"/>
        <v>1.5002947823089827</v>
      </c>
      <c r="M98" s="90">
        <f t="shared" si="12"/>
        <v>2.5544958622581602</v>
      </c>
      <c r="N98" s="88">
        <f t="shared" si="12"/>
        <v>1.0023483462807066</v>
      </c>
    </row>
    <row r="99" spans="1:15" ht="15" x14ac:dyDescent="0.25">
      <c r="A99" s="101" t="s">
        <v>20</v>
      </c>
      <c r="B99" s="90">
        <f t="shared" ref="B99:M99" si="13">B98/B97*100</f>
        <v>6.7045100571687843</v>
      </c>
      <c r="C99" s="90">
        <f t="shared" si="13"/>
        <v>7.253989978449324</v>
      </c>
      <c r="D99" s="90">
        <f t="shared" si="13"/>
        <v>8.672509920322188</v>
      </c>
      <c r="E99" s="90">
        <f t="shared" si="13"/>
        <v>26.635160442043365</v>
      </c>
      <c r="F99" s="90">
        <f t="shared" si="13"/>
        <v>9.1717556826491062</v>
      </c>
      <c r="G99" s="90">
        <f t="shared" si="13"/>
        <v>14.055968553280088</v>
      </c>
      <c r="H99" s="90">
        <f t="shared" si="13"/>
        <v>9.6348123698931758</v>
      </c>
      <c r="I99" s="90">
        <f t="shared" si="13"/>
        <v>9.4314000224193304</v>
      </c>
      <c r="J99" s="90">
        <f t="shared" si="13"/>
        <v>8.3633243379483595</v>
      </c>
      <c r="K99" s="90">
        <f t="shared" si="13"/>
        <v>8.3355996129796459</v>
      </c>
      <c r="L99" s="90">
        <f t="shared" si="13"/>
        <v>11.722022639396966</v>
      </c>
      <c r="M99" s="90">
        <f t="shared" si="13"/>
        <v>16.391661819495233</v>
      </c>
      <c r="N99" s="88">
        <f>N98/N97*100</f>
        <v>6.1913922022562256</v>
      </c>
    </row>
    <row r="100" spans="1:15" ht="15" x14ac:dyDescent="0.25">
      <c r="A100" s="101" t="s">
        <v>21</v>
      </c>
      <c r="B100" s="90">
        <f t="shared" ref="B100:N100" si="14">MIN(B71:B94)</f>
        <v>15.37</v>
      </c>
      <c r="C100" s="90">
        <f t="shared" si="14"/>
        <v>17.23</v>
      </c>
      <c r="D100" s="90">
        <f t="shared" si="14"/>
        <v>17.63</v>
      </c>
      <c r="E100" s="90">
        <f t="shared" si="14"/>
        <v>0</v>
      </c>
      <c r="F100" s="90">
        <f t="shared" si="14"/>
        <v>13.02</v>
      </c>
      <c r="G100" s="90">
        <f t="shared" si="14"/>
        <v>9.23</v>
      </c>
      <c r="H100" s="90">
        <f t="shared" si="14"/>
        <v>11.98</v>
      </c>
      <c r="I100" s="90">
        <f t="shared" si="14"/>
        <v>10.33</v>
      </c>
      <c r="J100" s="90">
        <f t="shared" si="14"/>
        <v>11.76</v>
      </c>
      <c r="K100" s="90">
        <f t="shared" si="14"/>
        <v>12.35</v>
      </c>
      <c r="L100" s="90">
        <f t="shared" si="14"/>
        <v>10.18</v>
      </c>
      <c r="M100" s="90">
        <f t="shared" si="14"/>
        <v>8.0500000000000007</v>
      </c>
      <c r="N100" s="88">
        <f t="shared" si="14"/>
        <v>13.470833333333333</v>
      </c>
    </row>
    <row r="101" spans="1:15" ht="15" x14ac:dyDescent="0.25">
      <c r="A101" s="101" t="s">
        <v>22</v>
      </c>
      <c r="B101" s="90">
        <f t="shared" ref="B101:N101" si="15">MAX(B71:B94)</f>
        <v>20.21</v>
      </c>
      <c r="C101" s="90">
        <f t="shared" si="15"/>
        <v>23.16</v>
      </c>
      <c r="D101" s="90">
        <f t="shared" si="15"/>
        <v>24.635999999999999</v>
      </c>
      <c r="E101" s="90">
        <f t="shared" si="15"/>
        <v>21.893000000000001</v>
      </c>
      <c r="F101" s="90">
        <f t="shared" si="15"/>
        <v>18.59</v>
      </c>
      <c r="G101" s="90">
        <f t="shared" si="15"/>
        <v>17.41</v>
      </c>
      <c r="H101" s="90">
        <f t="shared" si="15"/>
        <v>17.440000000000001</v>
      </c>
      <c r="I101" s="90">
        <f t="shared" si="15"/>
        <v>16.28</v>
      </c>
      <c r="J101" s="90">
        <f t="shared" si="15"/>
        <v>16.93</v>
      </c>
      <c r="K101" s="90">
        <f t="shared" si="15"/>
        <v>16.14</v>
      </c>
      <c r="L101" s="90">
        <f t="shared" si="15"/>
        <v>14.95</v>
      </c>
      <c r="M101" s="90">
        <f t="shared" si="15"/>
        <v>19.626000000000001</v>
      </c>
      <c r="N101" s="88">
        <f t="shared" si="15"/>
        <v>17.241583333333335</v>
      </c>
    </row>
    <row r="102" spans="1:15" ht="15" x14ac:dyDescent="0.25">
      <c r="A102" s="101" t="s">
        <v>23</v>
      </c>
      <c r="B102" s="90">
        <f t="shared" ref="B102:N102" si="16">QUARTILE(B71:B94,1)</f>
        <v>17.79</v>
      </c>
      <c r="C102" s="90">
        <f t="shared" si="16"/>
        <v>19.010000000000002</v>
      </c>
      <c r="D102" s="90">
        <f t="shared" si="16"/>
        <v>19.78</v>
      </c>
      <c r="E102" s="90">
        <f t="shared" si="16"/>
        <v>18.84</v>
      </c>
      <c r="F102" s="90">
        <f t="shared" si="16"/>
        <v>15.22</v>
      </c>
      <c r="G102" s="90">
        <f t="shared" si="16"/>
        <v>12.81</v>
      </c>
      <c r="H102" s="90">
        <f t="shared" si="16"/>
        <v>13.695</v>
      </c>
      <c r="I102" s="90">
        <f t="shared" si="16"/>
        <v>13.791</v>
      </c>
      <c r="J102" s="90">
        <f t="shared" si="16"/>
        <v>14.39</v>
      </c>
      <c r="K102" s="90">
        <f t="shared" si="16"/>
        <v>13.85</v>
      </c>
      <c r="L102" s="90">
        <f t="shared" si="16"/>
        <v>11.59</v>
      </c>
      <c r="M102" s="90">
        <f t="shared" si="16"/>
        <v>14.526999999999999</v>
      </c>
      <c r="N102" s="88">
        <f t="shared" si="16"/>
        <v>15.905416666666666</v>
      </c>
    </row>
    <row r="103" spans="1:15" ht="15" x14ac:dyDescent="0.25">
      <c r="A103" s="101" t="s">
        <v>24</v>
      </c>
      <c r="B103" s="90">
        <f t="shared" ref="B103:N103" si="17">QUARTILE(B71:B94,2)</f>
        <v>18.329999999999998</v>
      </c>
      <c r="C103" s="90">
        <f t="shared" si="17"/>
        <v>20.341999999999999</v>
      </c>
      <c r="D103" s="90">
        <f t="shared" si="17"/>
        <v>21.22</v>
      </c>
      <c r="E103" s="90">
        <f t="shared" si="17"/>
        <v>19.7</v>
      </c>
      <c r="F103" s="90">
        <f t="shared" si="17"/>
        <v>16.32</v>
      </c>
      <c r="G103" s="90">
        <f t="shared" si="17"/>
        <v>14.94</v>
      </c>
      <c r="H103" s="90">
        <f t="shared" si="17"/>
        <v>14.17</v>
      </c>
      <c r="I103" s="90">
        <f t="shared" si="17"/>
        <v>14.435</v>
      </c>
      <c r="J103" s="90">
        <f t="shared" si="17"/>
        <v>14.65</v>
      </c>
      <c r="K103" s="90">
        <f t="shared" si="17"/>
        <v>14.742000000000001</v>
      </c>
      <c r="L103" s="90">
        <f t="shared" si="17"/>
        <v>12.57</v>
      </c>
      <c r="M103" s="90">
        <f t="shared" si="17"/>
        <v>15.8</v>
      </c>
      <c r="N103" s="88">
        <f t="shared" si="17"/>
        <v>16.370833333333334</v>
      </c>
    </row>
    <row r="104" spans="1:15" ht="15" x14ac:dyDescent="0.25">
      <c r="A104" s="101" t="s">
        <v>25</v>
      </c>
      <c r="B104" s="90">
        <f t="shared" ref="B104:N104" si="18">QUARTILE(B71:B94,3)</f>
        <v>18.71</v>
      </c>
      <c r="C104" s="90">
        <f t="shared" si="18"/>
        <v>20.87</v>
      </c>
      <c r="D104" s="90">
        <f t="shared" si="18"/>
        <v>21.992000000000001</v>
      </c>
      <c r="E104" s="90">
        <f t="shared" si="18"/>
        <v>20.65</v>
      </c>
      <c r="F104" s="90">
        <f t="shared" si="18"/>
        <v>16.91</v>
      </c>
      <c r="G104" s="90">
        <f t="shared" si="18"/>
        <v>15.763999999999999</v>
      </c>
      <c r="H104" s="90">
        <f t="shared" si="18"/>
        <v>15.070499999999999</v>
      </c>
      <c r="I104" s="90">
        <f t="shared" si="18"/>
        <v>15.067500000000001</v>
      </c>
      <c r="J104" s="90">
        <f t="shared" si="18"/>
        <v>15.42</v>
      </c>
      <c r="K104" s="90">
        <f t="shared" si="18"/>
        <v>15.82</v>
      </c>
      <c r="L104" s="90">
        <f t="shared" si="18"/>
        <v>13.95</v>
      </c>
      <c r="M104" s="90">
        <f t="shared" si="18"/>
        <v>17.079999999999998</v>
      </c>
      <c r="N104" s="88">
        <f t="shared" si="18"/>
        <v>16.778729166666668</v>
      </c>
    </row>
    <row r="106" spans="1:15" ht="21" x14ac:dyDescent="0.3">
      <c r="A106" s="25" t="s">
        <v>141</v>
      </c>
    </row>
    <row r="107" spans="1:15" ht="15.75" x14ac:dyDescent="0.25">
      <c r="A107" s="4" t="s">
        <v>15</v>
      </c>
      <c r="B107" s="74" t="s">
        <v>2</v>
      </c>
      <c r="C107" s="74" t="s">
        <v>3</v>
      </c>
      <c r="D107" s="74" t="s">
        <v>4</v>
      </c>
      <c r="E107" s="74" t="s">
        <v>5</v>
      </c>
      <c r="F107" s="74" t="s">
        <v>6</v>
      </c>
      <c r="G107" s="74" t="s">
        <v>16</v>
      </c>
      <c r="H107" s="74" t="s">
        <v>17</v>
      </c>
      <c r="I107" s="74" t="s">
        <v>7</v>
      </c>
      <c r="J107" s="74" t="s">
        <v>8</v>
      </c>
      <c r="K107" s="74" t="s">
        <v>9</v>
      </c>
      <c r="L107" s="74" t="s">
        <v>10</v>
      </c>
      <c r="M107" s="74" t="s">
        <v>11</v>
      </c>
      <c r="N107" s="6" t="s">
        <v>1</v>
      </c>
      <c r="O107" s="6" t="s">
        <v>14</v>
      </c>
    </row>
    <row r="108" spans="1:15" ht="15" x14ac:dyDescent="0.25">
      <c r="A108" s="9">
        <v>2010</v>
      </c>
      <c r="B108" s="78"/>
      <c r="C108" s="78"/>
      <c r="D108" s="78"/>
      <c r="E108" s="78"/>
      <c r="F108" s="78"/>
      <c r="G108" s="78"/>
      <c r="H108" s="78"/>
      <c r="I108" s="78"/>
      <c r="J108" s="78">
        <v>1416.7</v>
      </c>
      <c r="K108" s="78">
        <v>1404.8</v>
      </c>
      <c r="L108" s="78">
        <v>1389.8</v>
      </c>
      <c r="M108" s="78">
        <v>1339.5</v>
      </c>
      <c r="N108" s="18"/>
      <c r="O108" s="89"/>
    </row>
    <row r="109" spans="1:15" ht="15" x14ac:dyDescent="0.25">
      <c r="A109" s="9">
        <v>2011</v>
      </c>
      <c r="B109" s="78">
        <v>1350.7</v>
      </c>
      <c r="C109" s="78">
        <v>1501.6</v>
      </c>
      <c r="D109" s="78">
        <v>1467.6</v>
      </c>
      <c r="E109" s="78">
        <v>1458.7</v>
      </c>
      <c r="F109" s="78">
        <v>1458.7</v>
      </c>
      <c r="G109" s="78">
        <v>1393.7</v>
      </c>
      <c r="H109" s="78">
        <v>1406.7</v>
      </c>
      <c r="I109" s="78">
        <v>1475.7</v>
      </c>
      <c r="J109" s="78">
        <v>1392.7</v>
      </c>
      <c r="K109" s="78">
        <v>1412.7</v>
      </c>
      <c r="L109" s="78">
        <v>1358.8</v>
      </c>
      <c r="M109" s="78">
        <v>1312.8</v>
      </c>
      <c r="N109" s="18">
        <f t="shared" ref="N109:N117" si="19">AVERAGE(B109:M109)</f>
        <v>1415.8666666666668</v>
      </c>
      <c r="O109" s="89">
        <f t="shared" ref="O109:O115" si="20">MAX(B109:M109)</f>
        <v>1501.6</v>
      </c>
    </row>
    <row r="110" spans="1:15" ht="15" x14ac:dyDescent="0.25">
      <c r="A110" s="9">
        <v>2012</v>
      </c>
      <c r="B110" s="78">
        <v>1222.0999999999999</v>
      </c>
      <c r="C110" s="78">
        <v>1456.5</v>
      </c>
      <c r="D110" s="78">
        <v>1421.5</v>
      </c>
      <c r="E110" s="78">
        <v>1430.9</v>
      </c>
      <c r="F110" s="78">
        <v>1427.9</v>
      </c>
      <c r="G110" s="78">
        <v>1411.9</v>
      </c>
      <c r="H110" s="78">
        <v>1355.5</v>
      </c>
      <c r="I110" s="78">
        <v>1388.4</v>
      </c>
      <c r="J110" s="78">
        <v>1512</v>
      </c>
      <c r="K110" s="78">
        <v>1466</v>
      </c>
      <c r="L110" s="78">
        <v>1387</v>
      </c>
      <c r="M110" s="78">
        <v>1305</v>
      </c>
      <c r="N110" s="18">
        <f t="shared" si="19"/>
        <v>1398.7249999999997</v>
      </c>
      <c r="O110" s="89">
        <f t="shared" si="20"/>
        <v>1512</v>
      </c>
    </row>
    <row r="111" spans="1:15" ht="15" x14ac:dyDescent="0.25">
      <c r="A111" s="9">
        <v>2013</v>
      </c>
      <c r="B111" s="78">
        <v>1333.8</v>
      </c>
      <c r="C111" s="78">
        <v>1332.7</v>
      </c>
      <c r="D111" s="78">
        <v>1345.7</v>
      </c>
      <c r="E111" s="78">
        <v>1312.7</v>
      </c>
      <c r="F111" s="78">
        <v>1542.7</v>
      </c>
      <c r="G111" s="78">
        <v>1463</v>
      </c>
      <c r="H111" s="78">
        <v>1218.8</v>
      </c>
      <c r="I111" s="78">
        <v>1412.9</v>
      </c>
      <c r="J111" s="78">
        <v>1320.8</v>
      </c>
      <c r="K111" s="78">
        <v>1353.7</v>
      </c>
      <c r="L111" s="78">
        <v>1336.7</v>
      </c>
      <c r="M111" s="78">
        <v>1244.7</v>
      </c>
      <c r="N111" s="18">
        <f t="shared" si="19"/>
        <v>1351.5166666666667</v>
      </c>
      <c r="O111" s="89">
        <f t="shared" si="20"/>
        <v>1542.7</v>
      </c>
    </row>
    <row r="112" spans="1:15" ht="15" x14ac:dyDescent="0.25">
      <c r="A112" s="9">
        <v>2014</v>
      </c>
      <c r="B112" s="78">
        <v>1284.5999999999999</v>
      </c>
      <c r="C112" s="78">
        <v>1420.7</v>
      </c>
      <c r="D112" s="78">
        <v>1320.5</v>
      </c>
      <c r="E112" s="78">
        <v>1384.7</v>
      </c>
      <c r="F112" s="78">
        <v>1343.7</v>
      </c>
      <c r="G112" s="78">
        <v>1248.4000000000001</v>
      </c>
      <c r="H112" s="78">
        <v>1333.7</v>
      </c>
      <c r="I112" s="78">
        <v>1356.3</v>
      </c>
      <c r="J112" s="78">
        <v>1369.9</v>
      </c>
      <c r="K112" s="78">
        <v>1228.7</v>
      </c>
      <c r="L112" s="78">
        <v>1262.9000000000001</v>
      </c>
      <c r="M112" s="78">
        <v>1382.3</v>
      </c>
      <c r="N112" s="18">
        <f t="shared" si="19"/>
        <v>1328.0333333333333</v>
      </c>
      <c r="O112" s="89">
        <f t="shared" si="20"/>
        <v>1420.7</v>
      </c>
    </row>
    <row r="113" spans="1:15" ht="15" x14ac:dyDescent="0.25">
      <c r="A113" s="9">
        <v>2015</v>
      </c>
      <c r="B113" s="78">
        <v>1245.2</v>
      </c>
      <c r="C113" s="78">
        <v>1329.6</v>
      </c>
      <c r="D113" s="78">
        <v>1417.1</v>
      </c>
      <c r="E113" s="78">
        <v>1281.4000000000001</v>
      </c>
      <c r="F113" s="78">
        <v>1411.4</v>
      </c>
      <c r="G113" s="78">
        <v>1293.3</v>
      </c>
      <c r="H113" s="78">
        <v>1309</v>
      </c>
      <c r="I113" s="78">
        <v>1331.5</v>
      </c>
      <c r="J113" s="78">
        <v>1406.9</v>
      </c>
      <c r="K113" s="78">
        <v>1353.6</v>
      </c>
      <c r="L113" s="78">
        <v>1363.7</v>
      </c>
      <c r="M113" s="78">
        <v>1181.0999999999999</v>
      </c>
      <c r="N113" s="18">
        <f t="shared" si="19"/>
        <v>1326.9833333333333</v>
      </c>
      <c r="O113" s="89">
        <f t="shared" si="20"/>
        <v>1417.1</v>
      </c>
    </row>
    <row r="114" spans="1:15" ht="15" x14ac:dyDescent="0.25">
      <c r="A114" s="9">
        <v>2016</v>
      </c>
      <c r="B114" s="78">
        <v>1272</v>
      </c>
      <c r="C114" s="78">
        <v>1273.0999999999999</v>
      </c>
      <c r="D114" s="78">
        <v>1357.1</v>
      </c>
      <c r="E114" s="78">
        <v>1301.9000000000001</v>
      </c>
      <c r="F114" s="78">
        <v>1335.6</v>
      </c>
      <c r="G114" s="78">
        <v>1282.4000000000001</v>
      </c>
      <c r="H114" s="78">
        <v>1266.9000000000001</v>
      </c>
      <c r="I114" s="78">
        <v>1339.3</v>
      </c>
      <c r="J114" s="78">
        <v>1383</v>
      </c>
      <c r="K114" s="78">
        <v>1423</v>
      </c>
      <c r="L114" s="78">
        <v>1356</v>
      </c>
      <c r="M114" s="78">
        <v>1307</v>
      </c>
      <c r="N114" s="18">
        <f t="shared" si="19"/>
        <v>1324.7749999999999</v>
      </c>
      <c r="O114" s="89">
        <f t="shared" si="20"/>
        <v>1423</v>
      </c>
    </row>
    <row r="115" spans="1:15" ht="15" x14ac:dyDescent="0.25">
      <c r="A115" s="9">
        <v>2017</v>
      </c>
      <c r="B115" s="78">
        <v>1320</v>
      </c>
      <c r="C115" s="78">
        <v>1310</v>
      </c>
      <c r="D115" s="78">
        <v>1546</v>
      </c>
      <c r="E115" s="78">
        <v>1499</v>
      </c>
      <c r="F115" s="78">
        <v>1451</v>
      </c>
      <c r="G115" s="78">
        <v>1339</v>
      </c>
      <c r="H115" s="78">
        <v>1384</v>
      </c>
      <c r="I115" s="78">
        <v>1394</v>
      </c>
      <c r="J115" s="14">
        <v>1368</v>
      </c>
      <c r="K115" s="14">
        <v>1377</v>
      </c>
      <c r="L115" s="14">
        <v>1299</v>
      </c>
      <c r="M115" s="14">
        <v>1339</v>
      </c>
      <c r="N115" s="18">
        <f t="shared" si="19"/>
        <v>1385.5</v>
      </c>
      <c r="O115" s="89">
        <f t="shared" si="20"/>
        <v>1546</v>
      </c>
    </row>
    <row r="116" spans="1:15" ht="15" x14ac:dyDescent="0.25">
      <c r="A116" s="9">
        <v>2018</v>
      </c>
      <c r="B116" s="14">
        <v>1219</v>
      </c>
      <c r="C116" s="14">
        <v>1432</v>
      </c>
      <c r="D116" s="14">
        <v>1322</v>
      </c>
      <c r="E116" s="14">
        <v>1449</v>
      </c>
      <c r="F116" s="14">
        <v>1466</v>
      </c>
      <c r="G116" s="14">
        <v>1314</v>
      </c>
      <c r="H116" s="14">
        <v>1476</v>
      </c>
      <c r="I116" s="78">
        <v>1359</v>
      </c>
      <c r="J116" s="78">
        <v>1429</v>
      </c>
      <c r="K116" s="14">
        <v>1474</v>
      </c>
      <c r="L116" s="14">
        <v>1411</v>
      </c>
      <c r="M116" s="14">
        <v>1182</v>
      </c>
      <c r="N116" s="18">
        <f t="shared" si="19"/>
        <v>1377.75</v>
      </c>
      <c r="O116" s="89">
        <f>AVERAGE(B116:M116)</f>
        <v>1377.75</v>
      </c>
    </row>
    <row r="117" spans="1:15" ht="15" x14ac:dyDescent="0.25">
      <c r="A117" s="9">
        <v>2019</v>
      </c>
      <c r="B117" s="14">
        <v>1279</v>
      </c>
      <c r="C117" s="14">
        <v>1300</v>
      </c>
      <c r="D117" s="14">
        <v>1397</v>
      </c>
      <c r="E117" s="14">
        <v>1439</v>
      </c>
      <c r="F117" s="14">
        <v>1407</v>
      </c>
      <c r="G117" s="14">
        <v>1417</v>
      </c>
      <c r="H117" s="14">
        <v>1444</v>
      </c>
      <c r="I117" s="14">
        <v>1307</v>
      </c>
      <c r="J117" s="14">
        <v>1494</v>
      </c>
      <c r="K117" s="14">
        <v>1410</v>
      </c>
      <c r="L117" s="14">
        <v>1354</v>
      </c>
      <c r="M117" s="14">
        <v>1251</v>
      </c>
      <c r="N117" s="18">
        <f t="shared" si="19"/>
        <v>1374.9166666666667</v>
      </c>
      <c r="O117" s="89">
        <f>AVERAGE(B117:M117)</f>
        <v>1374.9166666666667</v>
      </c>
    </row>
    <row r="118" spans="1:15" ht="15" x14ac:dyDescent="0.25">
      <c r="A118" s="9">
        <v>2020</v>
      </c>
      <c r="B118" s="14">
        <v>1352</v>
      </c>
      <c r="C118" s="14">
        <v>1317</v>
      </c>
      <c r="D118" s="14">
        <v>1415</v>
      </c>
      <c r="E118" s="14">
        <v>1370</v>
      </c>
      <c r="F118" s="14">
        <v>1364</v>
      </c>
      <c r="G118" s="14">
        <v>1389</v>
      </c>
      <c r="H118" s="14">
        <v>1354</v>
      </c>
      <c r="I118" s="14">
        <v>1397</v>
      </c>
      <c r="J118" s="14">
        <v>1521</v>
      </c>
      <c r="K118" s="14">
        <v>1425</v>
      </c>
      <c r="L118" s="14">
        <v>1464</v>
      </c>
      <c r="M118" s="14">
        <v>1321</v>
      </c>
      <c r="N118" s="18">
        <f t="shared" ref="N118" si="21">AVERAGE(B118:M118)</f>
        <v>1390.75</v>
      </c>
      <c r="O118" s="89">
        <f>AVERAGE(B118:M118)</f>
        <v>1390.75</v>
      </c>
    </row>
    <row r="119" spans="1:15" ht="15" x14ac:dyDescent="0.25">
      <c r="A119" s="9">
        <v>2021</v>
      </c>
      <c r="B119" s="14">
        <v>1374</v>
      </c>
      <c r="C119" s="14">
        <v>1501</v>
      </c>
      <c r="D119" s="14">
        <v>1482</v>
      </c>
      <c r="E119" s="14">
        <v>1418</v>
      </c>
      <c r="F119" s="14">
        <v>1350</v>
      </c>
      <c r="G119" s="14">
        <v>1363</v>
      </c>
      <c r="J119" s="14">
        <v>1456</v>
      </c>
      <c r="K119" s="14">
        <v>1356</v>
      </c>
      <c r="N119" s="18"/>
      <c r="O119" s="89"/>
    </row>
    <row r="120" spans="1:15" ht="15" x14ac:dyDescent="0.25">
      <c r="A120" s="9">
        <v>2022</v>
      </c>
      <c r="N120" s="18"/>
      <c r="O120" s="89"/>
    </row>
    <row r="121" spans="1:15" ht="15" x14ac:dyDescent="0.25">
      <c r="A121" s="9">
        <v>2023</v>
      </c>
      <c r="N121" s="18"/>
      <c r="O121" s="89"/>
    </row>
    <row r="122" spans="1:15" ht="15" x14ac:dyDescent="0.25">
      <c r="A122" s="9">
        <v>2024</v>
      </c>
      <c r="N122" s="18"/>
      <c r="O122" s="89"/>
    </row>
    <row r="123" spans="1:15" ht="15" x14ac:dyDescent="0.25">
      <c r="A123" s="9">
        <v>2025</v>
      </c>
      <c r="N123" s="18"/>
      <c r="O123" s="89"/>
    </row>
    <row r="124" spans="1:15" ht="15" x14ac:dyDescent="0.25">
      <c r="A124" s="9">
        <v>2026</v>
      </c>
      <c r="N124" s="18"/>
      <c r="O124" s="89"/>
    </row>
    <row r="125" spans="1:15" ht="15" x14ac:dyDescent="0.25">
      <c r="A125" s="9">
        <v>2027</v>
      </c>
      <c r="N125" s="18"/>
      <c r="O125" s="89"/>
    </row>
    <row r="126" spans="1:15" x14ac:dyDescent="0.2">
      <c r="A126" s="9">
        <v>2028</v>
      </c>
    </row>
    <row r="127" spans="1:15" ht="15" x14ac:dyDescent="0.25">
      <c r="A127" s="7"/>
      <c r="N127" s="19"/>
    </row>
    <row r="128" spans="1:15" x14ac:dyDescent="0.2">
      <c r="A128" s="101" t="s">
        <v>18</v>
      </c>
      <c r="B128" s="90">
        <f t="shared" ref="B128:N128" si="22">AVERAGE(B108:B125)</f>
        <v>1295.6727272727273</v>
      </c>
      <c r="C128" s="90">
        <f t="shared" si="22"/>
        <v>1379.4727272727273</v>
      </c>
      <c r="D128" s="90">
        <f t="shared" si="22"/>
        <v>1408.3181818181818</v>
      </c>
      <c r="E128" s="90">
        <f t="shared" si="22"/>
        <v>1395.0272727272727</v>
      </c>
      <c r="F128" s="90">
        <f t="shared" si="22"/>
        <v>1414.3636363636363</v>
      </c>
      <c r="G128" s="90">
        <f t="shared" si="22"/>
        <v>1355.8818181818183</v>
      </c>
      <c r="H128" s="90">
        <f t="shared" si="22"/>
        <v>1354.8600000000001</v>
      </c>
      <c r="I128" s="90">
        <f t="shared" si="22"/>
        <v>1376.1100000000001</v>
      </c>
      <c r="J128" s="90">
        <f t="shared" si="22"/>
        <v>1422.5</v>
      </c>
      <c r="K128" s="90">
        <f t="shared" si="22"/>
        <v>1390.375</v>
      </c>
      <c r="L128" s="90">
        <f t="shared" si="22"/>
        <v>1362.0818181818183</v>
      </c>
      <c r="M128" s="90">
        <f t="shared" si="22"/>
        <v>1287.7636363636364</v>
      </c>
      <c r="N128" s="21">
        <f t="shared" si="22"/>
        <v>1367.4816666666666</v>
      </c>
    </row>
    <row r="129" spans="1:15" x14ac:dyDescent="0.2">
      <c r="A129" s="101" t="s">
        <v>19</v>
      </c>
      <c r="B129" s="90">
        <f t="shared" ref="B129:N129" si="23">STDEV(B108:B125)</f>
        <v>54.019960957207132</v>
      </c>
      <c r="C129" s="90">
        <f t="shared" si="23"/>
        <v>84.327517346463978</v>
      </c>
      <c r="D129" s="90">
        <f t="shared" si="23"/>
        <v>70.732210741384549</v>
      </c>
      <c r="E129" s="90">
        <f t="shared" si="23"/>
        <v>71.148044118009153</v>
      </c>
      <c r="F129" s="90">
        <f t="shared" si="23"/>
        <v>63.69218590576515</v>
      </c>
      <c r="G129" s="90">
        <f t="shared" si="23"/>
        <v>66.206462194891785</v>
      </c>
      <c r="H129" s="90">
        <f t="shared" si="23"/>
        <v>78.14422847814447</v>
      </c>
      <c r="I129" s="90">
        <f t="shared" si="23"/>
        <v>48.28798907480919</v>
      </c>
      <c r="J129" s="90">
        <f t="shared" si="23"/>
        <v>62.373100262562197</v>
      </c>
      <c r="K129" s="90">
        <f t="shared" si="23"/>
        <v>64.852267430746707</v>
      </c>
      <c r="L129" s="90">
        <f t="shared" si="23"/>
        <v>53.615106419400441</v>
      </c>
      <c r="M129" s="90">
        <f t="shared" si="23"/>
        <v>65.120400378487744</v>
      </c>
      <c r="N129" s="21">
        <f t="shared" si="23"/>
        <v>32.692293141720697</v>
      </c>
    </row>
    <row r="130" spans="1:15" x14ac:dyDescent="0.2">
      <c r="A130" s="101" t="s">
        <v>20</v>
      </c>
      <c r="B130" s="90">
        <f t="shared" ref="B130:M130" si="24">B129/B128*100</f>
        <v>4.169259707342472</v>
      </c>
      <c r="C130" s="90">
        <f t="shared" si="24"/>
        <v>6.1130253378175041</v>
      </c>
      <c r="D130" s="90">
        <f t="shared" si="24"/>
        <v>5.0224595304213926</v>
      </c>
      <c r="E130" s="90">
        <f t="shared" si="24"/>
        <v>5.1001185072830166</v>
      </c>
      <c r="F130" s="90">
        <f t="shared" si="24"/>
        <v>4.503239779942259</v>
      </c>
      <c r="G130" s="90">
        <f t="shared" si="24"/>
        <v>4.8829080312967044</v>
      </c>
      <c r="H130" s="90">
        <f t="shared" si="24"/>
        <v>5.7676976571855736</v>
      </c>
      <c r="I130" s="90">
        <f t="shared" si="24"/>
        <v>3.5090210139312399</v>
      </c>
      <c r="J130" s="90">
        <f t="shared" si="24"/>
        <v>4.3847522152943545</v>
      </c>
      <c r="K130" s="90">
        <f t="shared" si="24"/>
        <v>4.6643723765708325</v>
      </c>
      <c r="L130" s="90">
        <f t="shared" si="24"/>
        <v>3.9362618092185406</v>
      </c>
      <c r="M130" s="90">
        <f t="shared" si="24"/>
        <v>5.0568597015500112</v>
      </c>
      <c r="N130" s="21">
        <f t="shared" ref="N130" si="25">N129/N128*100</f>
        <v>2.3906933408043765</v>
      </c>
    </row>
    <row r="131" spans="1:15" x14ac:dyDescent="0.2">
      <c r="A131" s="101" t="s">
        <v>21</v>
      </c>
      <c r="B131" s="90">
        <f t="shared" ref="B131:N131" si="26">MIN(B108:B125)</f>
        <v>1219</v>
      </c>
      <c r="C131" s="90">
        <f t="shared" si="26"/>
        <v>1273.0999999999999</v>
      </c>
      <c r="D131" s="90">
        <f t="shared" si="26"/>
        <v>1320.5</v>
      </c>
      <c r="E131" s="90">
        <f t="shared" si="26"/>
        <v>1281.4000000000001</v>
      </c>
      <c r="F131" s="90">
        <f t="shared" si="26"/>
        <v>1335.6</v>
      </c>
      <c r="G131" s="90">
        <f t="shared" si="26"/>
        <v>1248.4000000000001</v>
      </c>
      <c r="H131" s="90">
        <f t="shared" si="26"/>
        <v>1218.8</v>
      </c>
      <c r="I131" s="90">
        <f t="shared" si="26"/>
        <v>1307</v>
      </c>
      <c r="J131" s="90">
        <f t="shared" si="26"/>
        <v>1320.8</v>
      </c>
      <c r="K131" s="90">
        <f t="shared" si="26"/>
        <v>1228.7</v>
      </c>
      <c r="L131" s="90">
        <f t="shared" si="26"/>
        <v>1262.9000000000001</v>
      </c>
      <c r="M131" s="90">
        <f t="shared" si="26"/>
        <v>1181.0999999999999</v>
      </c>
      <c r="N131" s="21">
        <f t="shared" si="26"/>
        <v>1324.7749999999999</v>
      </c>
    </row>
    <row r="132" spans="1:15" x14ac:dyDescent="0.2">
      <c r="A132" s="101" t="s">
        <v>22</v>
      </c>
      <c r="B132" s="90">
        <f t="shared" ref="B132:N132" si="27">MAX(B108:B125)</f>
        <v>1374</v>
      </c>
      <c r="C132" s="90">
        <f t="shared" si="27"/>
        <v>1501.6</v>
      </c>
      <c r="D132" s="90">
        <f t="shared" si="27"/>
        <v>1546</v>
      </c>
      <c r="E132" s="90">
        <f t="shared" si="27"/>
        <v>1499</v>
      </c>
      <c r="F132" s="90">
        <f t="shared" si="27"/>
        <v>1542.7</v>
      </c>
      <c r="G132" s="90">
        <f t="shared" si="27"/>
        <v>1463</v>
      </c>
      <c r="H132" s="90">
        <f t="shared" si="27"/>
        <v>1476</v>
      </c>
      <c r="I132" s="90">
        <f t="shared" si="27"/>
        <v>1475.7</v>
      </c>
      <c r="J132" s="90">
        <f t="shared" si="27"/>
        <v>1521</v>
      </c>
      <c r="K132" s="90">
        <f t="shared" si="27"/>
        <v>1474</v>
      </c>
      <c r="L132" s="90">
        <f t="shared" si="27"/>
        <v>1464</v>
      </c>
      <c r="M132" s="90">
        <f t="shared" si="27"/>
        <v>1382.3</v>
      </c>
      <c r="N132" s="21">
        <f t="shared" si="27"/>
        <v>1415.8666666666668</v>
      </c>
    </row>
    <row r="133" spans="1:15" x14ac:dyDescent="0.2">
      <c r="A133" s="101" t="s">
        <v>23</v>
      </c>
      <c r="B133" s="90">
        <f t="shared" ref="B133:N133" si="28">QUARTILE(B108:B125,1)</f>
        <v>1258.5999999999999</v>
      </c>
      <c r="C133" s="90">
        <f t="shared" si="28"/>
        <v>1313.5</v>
      </c>
      <c r="D133" s="90">
        <f t="shared" si="28"/>
        <v>1351.4</v>
      </c>
      <c r="E133" s="90">
        <f t="shared" si="28"/>
        <v>1341.35</v>
      </c>
      <c r="F133" s="90">
        <f t="shared" si="28"/>
        <v>1357</v>
      </c>
      <c r="G133" s="90">
        <f t="shared" si="28"/>
        <v>1303.6500000000001</v>
      </c>
      <c r="H133" s="90">
        <f t="shared" si="28"/>
        <v>1315.175</v>
      </c>
      <c r="I133" s="90">
        <f t="shared" si="28"/>
        <v>1343.55</v>
      </c>
      <c r="J133" s="90">
        <f t="shared" si="28"/>
        <v>1379.7249999999999</v>
      </c>
      <c r="K133" s="90">
        <f t="shared" si="28"/>
        <v>1355.425</v>
      </c>
      <c r="L133" s="90">
        <f t="shared" si="28"/>
        <v>1345.35</v>
      </c>
      <c r="M133" s="90">
        <f t="shared" si="28"/>
        <v>1247.8499999999999</v>
      </c>
      <c r="N133" s="21">
        <f t="shared" si="28"/>
        <v>1333.9041666666667</v>
      </c>
    </row>
    <row r="134" spans="1:15" x14ac:dyDescent="0.2">
      <c r="A134" s="101" t="s">
        <v>24</v>
      </c>
      <c r="B134" s="90">
        <f t="shared" ref="B134:N134" si="29">QUARTILE(B108:B125,2)</f>
        <v>1284.5999999999999</v>
      </c>
      <c r="C134" s="90">
        <f t="shared" si="29"/>
        <v>1332.7</v>
      </c>
      <c r="D134" s="90">
        <f t="shared" si="29"/>
        <v>1415</v>
      </c>
      <c r="E134" s="90">
        <f t="shared" si="29"/>
        <v>1418</v>
      </c>
      <c r="F134" s="90">
        <f t="shared" si="29"/>
        <v>1411.4</v>
      </c>
      <c r="G134" s="90">
        <f t="shared" si="29"/>
        <v>1363</v>
      </c>
      <c r="H134" s="90">
        <f t="shared" si="29"/>
        <v>1354.75</v>
      </c>
      <c r="I134" s="90">
        <f t="shared" si="29"/>
        <v>1373.7</v>
      </c>
      <c r="J134" s="90">
        <f t="shared" si="29"/>
        <v>1411.8000000000002</v>
      </c>
      <c r="K134" s="90">
        <f t="shared" si="29"/>
        <v>1407.4</v>
      </c>
      <c r="L134" s="90">
        <f t="shared" si="29"/>
        <v>1358.8</v>
      </c>
      <c r="M134" s="90">
        <f t="shared" si="29"/>
        <v>1307</v>
      </c>
      <c r="N134" s="21">
        <f t="shared" si="29"/>
        <v>1376.3333333333335</v>
      </c>
    </row>
    <row r="135" spans="1:15" x14ac:dyDescent="0.2">
      <c r="A135" s="101" t="s">
        <v>25</v>
      </c>
      <c r="B135" s="90">
        <f t="shared" ref="B135:N135" si="30">QUARTILE(B108:B125,3)</f>
        <v>1342.25</v>
      </c>
      <c r="C135" s="90">
        <f t="shared" si="30"/>
        <v>1444.25</v>
      </c>
      <c r="D135" s="90">
        <f t="shared" si="30"/>
        <v>1444.55</v>
      </c>
      <c r="E135" s="90">
        <f t="shared" si="30"/>
        <v>1444</v>
      </c>
      <c r="F135" s="90">
        <f t="shared" si="30"/>
        <v>1454.85</v>
      </c>
      <c r="G135" s="90">
        <f t="shared" si="30"/>
        <v>1402.8000000000002</v>
      </c>
      <c r="H135" s="90">
        <f t="shared" si="30"/>
        <v>1401.0250000000001</v>
      </c>
      <c r="I135" s="90">
        <f t="shared" si="30"/>
        <v>1396.25</v>
      </c>
      <c r="J135" s="90">
        <f t="shared" si="30"/>
        <v>1465.5</v>
      </c>
      <c r="K135" s="90">
        <f t="shared" si="30"/>
        <v>1423.5</v>
      </c>
      <c r="L135" s="90">
        <f t="shared" si="30"/>
        <v>1388.4</v>
      </c>
      <c r="M135" s="90">
        <f t="shared" si="30"/>
        <v>1330</v>
      </c>
      <c r="N135" s="21">
        <f t="shared" si="30"/>
        <v>1389.4375</v>
      </c>
    </row>
    <row r="138" spans="1:15" ht="21" x14ac:dyDescent="0.3">
      <c r="A138" s="25" t="s">
        <v>142</v>
      </c>
    </row>
    <row r="139" spans="1:15" ht="15.75" x14ac:dyDescent="0.25">
      <c r="A139" s="4" t="s">
        <v>15</v>
      </c>
      <c r="B139" s="74" t="s">
        <v>2</v>
      </c>
      <c r="C139" s="74" t="s">
        <v>3</v>
      </c>
      <c r="D139" s="74" t="s">
        <v>4</v>
      </c>
      <c r="E139" s="74" t="s">
        <v>5</v>
      </c>
      <c r="F139" s="74" t="s">
        <v>6</v>
      </c>
      <c r="G139" s="74" t="s">
        <v>16</v>
      </c>
      <c r="H139" s="74" t="s">
        <v>17</v>
      </c>
      <c r="I139" s="74" t="s">
        <v>7</v>
      </c>
      <c r="J139" s="74" t="s">
        <v>8</v>
      </c>
      <c r="K139" s="74" t="s">
        <v>9</v>
      </c>
      <c r="L139" s="74" t="s">
        <v>10</v>
      </c>
      <c r="M139" s="74" t="s">
        <v>11</v>
      </c>
      <c r="N139" s="6" t="s">
        <v>1</v>
      </c>
      <c r="O139" s="6"/>
    </row>
    <row r="140" spans="1:15" ht="15" x14ac:dyDescent="0.25">
      <c r="A140" s="9">
        <v>2010</v>
      </c>
      <c r="B140" s="16"/>
      <c r="C140" s="16"/>
      <c r="D140" s="16"/>
      <c r="E140" s="16"/>
      <c r="F140" s="16"/>
      <c r="G140" s="16"/>
      <c r="H140" s="16"/>
      <c r="I140" s="16"/>
      <c r="J140" s="16">
        <v>1126.2</v>
      </c>
      <c r="K140" s="16">
        <v>1003</v>
      </c>
      <c r="L140" s="16">
        <v>924.16</v>
      </c>
      <c r="M140" s="16">
        <v>702.03</v>
      </c>
      <c r="N140" s="18"/>
      <c r="O140" s="89"/>
    </row>
    <row r="141" spans="1:15" ht="15" x14ac:dyDescent="0.25">
      <c r="A141" s="9">
        <v>2011</v>
      </c>
      <c r="B141" s="16">
        <v>1026.0999999999999</v>
      </c>
      <c r="C141" s="16">
        <v>1109.8</v>
      </c>
      <c r="D141" s="16">
        <v>1145.5999999999999</v>
      </c>
      <c r="E141" s="16">
        <v>1082.4000000000001</v>
      </c>
      <c r="F141" s="16">
        <v>1036.4000000000001</v>
      </c>
      <c r="G141" s="16">
        <v>1015.2</v>
      </c>
      <c r="H141" s="16">
        <v>1019.9</v>
      </c>
      <c r="I141" s="16">
        <v>1050.8</v>
      </c>
      <c r="J141" s="16">
        <v>1054.4000000000001</v>
      </c>
      <c r="K141" s="16">
        <v>1064.2</v>
      </c>
      <c r="L141" s="16">
        <v>1054</v>
      </c>
      <c r="M141" s="16">
        <v>952</v>
      </c>
      <c r="N141" s="18">
        <f t="shared" ref="N141:N149" si="31">AVERAGE(B141:M141)</f>
        <v>1050.8999999999999</v>
      </c>
      <c r="O141" s="89"/>
    </row>
    <row r="142" spans="1:15" ht="15" x14ac:dyDescent="0.25">
      <c r="A142" s="9">
        <v>2012</v>
      </c>
      <c r="B142" s="16">
        <v>1020.2</v>
      </c>
      <c r="C142" s="16">
        <v>1138.4000000000001</v>
      </c>
      <c r="D142" s="16">
        <v>1166.5</v>
      </c>
      <c r="E142" s="16">
        <v>1113.2</v>
      </c>
      <c r="F142" s="16">
        <v>1060.7</v>
      </c>
      <c r="G142" s="16">
        <v>1082.9000000000001</v>
      </c>
      <c r="H142" s="16">
        <v>953.49</v>
      </c>
      <c r="I142" s="16">
        <v>1017.5</v>
      </c>
      <c r="J142" s="16">
        <v>1063.0999999999999</v>
      </c>
      <c r="K142" s="16">
        <v>1061.2</v>
      </c>
      <c r="L142" s="16">
        <v>1002.5</v>
      </c>
      <c r="M142" s="16">
        <v>993.16</v>
      </c>
      <c r="N142" s="18">
        <f t="shared" si="31"/>
        <v>1056.0708333333334</v>
      </c>
      <c r="O142" s="89"/>
    </row>
    <row r="143" spans="1:15" ht="15" x14ac:dyDescent="0.25">
      <c r="A143" s="9">
        <v>2013</v>
      </c>
      <c r="B143" s="16">
        <v>996.51</v>
      </c>
      <c r="C143" s="16">
        <v>1078.3</v>
      </c>
      <c r="D143" s="16">
        <v>1143.4000000000001</v>
      </c>
      <c r="E143" s="16">
        <v>1109.0999999999999</v>
      </c>
      <c r="F143" s="16">
        <v>1072.0999999999999</v>
      </c>
      <c r="G143" s="16">
        <v>927.37</v>
      </c>
      <c r="H143" s="16">
        <v>935.89</v>
      </c>
      <c r="I143" s="16">
        <v>1043.3</v>
      </c>
      <c r="J143" s="16">
        <v>996.5</v>
      </c>
      <c r="K143" s="16">
        <v>1054.2</v>
      </c>
      <c r="L143" s="16">
        <v>1006.9</v>
      </c>
      <c r="M143" s="16">
        <v>1000.9</v>
      </c>
      <c r="N143" s="18">
        <f t="shared" si="31"/>
        <v>1030.3724999999999</v>
      </c>
      <c r="O143" s="89"/>
    </row>
    <row r="144" spans="1:15" ht="15" x14ac:dyDescent="0.25">
      <c r="A144" s="9">
        <v>2014</v>
      </c>
      <c r="B144" s="16">
        <v>1034.5</v>
      </c>
      <c r="C144" s="16">
        <v>1109.8</v>
      </c>
      <c r="D144" s="16">
        <v>1107.2</v>
      </c>
      <c r="E144" s="16">
        <v>1117.5999999999999</v>
      </c>
      <c r="F144" s="16">
        <v>1015.2</v>
      </c>
      <c r="G144" s="16">
        <v>652.88</v>
      </c>
      <c r="H144" s="16">
        <v>1032.5999999999999</v>
      </c>
      <c r="I144" s="16">
        <v>1016.8</v>
      </c>
      <c r="J144" s="16">
        <v>1003.4</v>
      </c>
      <c r="K144" s="16">
        <v>977.19</v>
      </c>
      <c r="L144" s="16">
        <v>1007.2</v>
      </c>
      <c r="M144" s="16">
        <v>1018.7</v>
      </c>
      <c r="N144" s="18">
        <f t="shared" si="31"/>
        <v>1007.7558333333336</v>
      </c>
      <c r="O144" s="89"/>
    </row>
    <row r="145" spans="1:15" ht="15" x14ac:dyDescent="0.25">
      <c r="A145" s="9">
        <v>2015</v>
      </c>
      <c r="B145" s="16">
        <v>995.3</v>
      </c>
      <c r="C145" s="16">
        <v>1152.5999999999999</v>
      </c>
      <c r="D145" s="16">
        <v>1172.9000000000001</v>
      </c>
      <c r="E145" s="16">
        <v>1118.8</v>
      </c>
      <c r="F145" s="16">
        <v>1020.8</v>
      </c>
      <c r="G145" s="16">
        <v>1023.3</v>
      </c>
      <c r="H145" s="16">
        <v>954.45</v>
      </c>
      <c r="I145" s="16">
        <v>983.63</v>
      </c>
      <c r="J145" s="16">
        <v>1008.5</v>
      </c>
      <c r="K145" s="16">
        <v>1047.4000000000001</v>
      </c>
      <c r="L145" s="16">
        <v>963.96</v>
      </c>
      <c r="M145" s="16">
        <v>928.29</v>
      </c>
      <c r="N145" s="18">
        <f t="shared" si="31"/>
        <v>1030.8275000000001</v>
      </c>
      <c r="O145" s="89"/>
    </row>
    <row r="146" spans="1:15" ht="15" x14ac:dyDescent="0.25">
      <c r="A146" s="9">
        <v>2016</v>
      </c>
      <c r="B146" s="16">
        <v>1027.8</v>
      </c>
      <c r="C146" s="16">
        <v>1064</v>
      </c>
      <c r="D146" s="16">
        <v>1054.8</v>
      </c>
      <c r="E146" s="16">
        <v>1049</v>
      </c>
      <c r="F146" s="16">
        <v>1063.8</v>
      </c>
      <c r="G146" s="16">
        <v>989.6</v>
      </c>
      <c r="H146" s="16">
        <v>908.37</v>
      </c>
      <c r="I146" s="16">
        <v>968.71</v>
      </c>
      <c r="J146" s="16">
        <v>957.75</v>
      </c>
      <c r="K146" s="16">
        <v>1098.3</v>
      </c>
      <c r="L146" s="16">
        <v>971.44</v>
      </c>
      <c r="M146" s="16">
        <v>1019.2</v>
      </c>
      <c r="N146" s="18">
        <f t="shared" si="31"/>
        <v>1014.3975000000002</v>
      </c>
      <c r="O146" s="89"/>
    </row>
    <row r="147" spans="1:15" ht="15" x14ac:dyDescent="0.25">
      <c r="A147" s="9">
        <v>2017</v>
      </c>
      <c r="B147" s="16">
        <v>1044.7</v>
      </c>
      <c r="C147" s="16">
        <v>1104.9000000000001</v>
      </c>
      <c r="D147" s="16">
        <v>1229.7</v>
      </c>
      <c r="E147" s="16">
        <v>1132.3</v>
      </c>
      <c r="F147" s="16">
        <v>1076.5</v>
      </c>
      <c r="G147" s="16">
        <v>1009.7</v>
      </c>
      <c r="H147" s="16">
        <v>991.52</v>
      </c>
      <c r="I147" s="16">
        <v>1080.0999999999999</v>
      </c>
      <c r="J147" s="16">
        <v>1039.0999999999999</v>
      </c>
      <c r="K147" s="16">
        <v>1079</v>
      </c>
      <c r="L147" s="16">
        <v>1033.2</v>
      </c>
      <c r="M147" s="16">
        <v>1075.7</v>
      </c>
      <c r="N147" s="18">
        <f t="shared" si="31"/>
        <v>1074.7016666666668</v>
      </c>
      <c r="O147" s="89"/>
    </row>
    <row r="148" spans="1:15" ht="15" x14ac:dyDescent="0.25">
      <c r="A148" s="9">
        <v>2018</v>
      </c>
      <c r="B148" s="16">
        <v>925.13</v>
      </c>
      <c r="C148" s="16">
        <v>1082</v>
      </c>
      <c r="D148" s="16">
        <v>1174.4000000000001</v>
      </c>
      <c r="E148" s="16">
        <v>1134.4000000000001</v>
      </c>
      <c r="F148" s="16">
        <v>1117.2</v>
      </c>
      <c r="G148" s="16">
        <v>921.63</v>
      </c>
      <c r="H148" s="16">
        <v>1016.3</v>
      </c>
      <c r="I148" s="16">
        <v>1060</v>
      </c>
      <c r="J148" s="16">
        <v>1094.3</v>
      </c>
      <c r="K148" s="16">
        <v>1082</v>
      </c>
      <c r="L148" s="16">
        <v>1064.99</v>
      </c>
      <c r="M148" s="16">
        <v>1058.8399999999999</v>
      </c>
      <c r="N148" s="18">
        <f t="shared" si="31"/>
        <v>1060.9325000000001</v>
      </c>
      <c r="O148" s="89"/>
    </row>
    <row r="149" spans="1:15" ht="15" x14ac:dyDescent="0.25">
      <c r="A149" s="9">
        <v>2019</v>
      </c>
      <c r="B149" s="16">
        <v>1127.29</v>
      </c>
      <c r="C149" s="16">
        <v>1130.1400000000001</v>
      </c>
      <c r="D149" s="16">
        <v>1206.4100000000001</v>
      </c>
      <c r="E149" s="16">
        <v>1173.57</v>
      </c>
      <c r="F149" s="16">
        <v>1111.1400000000001</v>
      </c>
      <c r="G149" s="16">
        <v>1116.18</v>
      </c>
      <c r="H149" s="16">
        <v>1039.1199999999999</v>
      </c>
      <c r="I149" s="16">
        <v>974.98800000000006</v>
      </c>
      <c r="J149" s="16">
        <v>1134.93</v>
      </c>
      <c r="K149" s="16">
        <v>1084.81</v>
      </c>
      <c r="L149" s="16">
        <v>1005.48</v>
      </c>
      <c r="M149" s="16">
        <v>1013.89</v>
      </c>
      <c r="N149" s="18">
        <f t="shared" si="31"/>
        <v>1093.1623333333332</v>
      </c>
      <c r="O149" s="89"/>
    </row>
    <row r="150" spans="1:15" ht="15" x14ac:dyDescent="0.25">
      <c r="A150" s="9">
        <v>2020</v>
      </c>
      <c r="B150" s="16">
        <v>1043.22</v>
      </c>
      <c r="C150" s="16">
        <v>1119.79</v>
      </c>
      <c r="D150" s="16">
        <v>1135.26</v>
      </c>
      <c r="E150" s="16">
        <v>1139</v>
      </c>
      <c r="F150" s="16">
        <v>1107.81</v>
      </c>
      <c r="G150" s="16">
        <v>993.75300000000004</v>
      </c>
      <c r="H150" s="16">
        <v>1013.66</v>
      </c>
      <c r="I150" s="16">
        <v>990.87099999999998</v>
      </c>
      <c r="J150" s="16">
        <v>1128.72</v>
      </c>
      <c r="K150" s="16">
        <v>1153.45</v>
      </c>
      <c r="L150" s="16">
        <v>1151.48</v>
      </c>
      <c r="M150" s="16">
        <v>1031.31</v>
      </c>
      <c r="N150" s="18">
        <f t="shared" ref="N150" si="32">AVERAGE(B150:M150)</f>
        <v>1084.0269999999998</v>
      </c>
      <c r="O150" s="89"/>
    </row>
    <row r="151" spans="1:15" ht="15" x14ac:dyDescent="0.25">
      <c r="A151" s="9">
        <v>2021</v>
      </c>
      <c r="B151" s="16">
        <v>1110.43</v>
      </c>
      <c r="C151" s="16">
        <v>1177.93</v>
      </c>
      <c r="D151" s="16">
        <v>1165.52</v>
      </c>
      <c r="E151" s="16">
        <v>1123.54</v>
      </c>
      <c r="F151" s="16">
        <v>1002.74</v>
      </c>
      <c r="G151" s="16">
        <v>1088.17</v>
      </c>
      <c r="H151" s="16"/>
      <c r="I151" s="16"/>
      <c r="J151" s="16">
        <v>1154.69</v>
      </c>
      <c r="K151" s="16">
        <v>1098.02</v>
      </c>
      <c r="L151" s="16"/>
      <c r="M151" s="16"/>
      <c r="N151" s="18"/>
      <c r="O151" s="89"/>
    </row>
    <row r="152" spans="1:15" ht="15" x14ac:dyDescent="0.25">
      <c r="A152" s="9">
        <v>2022</v>
      </c>
      <c r="B152" s="16"/>
      <c r="C152" s="16"/>
      <c r="D152" s="16"/>
      <c r="E152" s="16"/>
      <c r="F152" s="16"/>
      <c r="G152" s="16"/>
      <c r="H152" s="16"/>
      <c r="I152" s="16"/>
      <c r="J152" s="16"/>
      <c r="K152" s="16"/>
      <c r="L152" s="16"/>
      <c r="M152" s="16"/>
      <c r="N152" s="18"/>
      <c r="O152" s="89"/>
    </row>
    <row r="153" spans="1:15" ht="15" x14ac:dyDescent="0.25">
      <c r="A153" s="9">
        <v>2023</v>
      </c>
      <c r="B153" s="16"/>
      <c r="C153" s="16"/>
      <c r="D153" s="16"/>
      <c r="E153" s="16"/>
      <c r="F153" s="16"/>
      <c r="G153" s="16"/>
      <c r="H153" s="16"/>
      <c r="I153" s="16"/>
      <c r="J153" s="16"/>
      <c r="K153" s="16"/>
      <c r="L153" s="16"/>
      <c r="M153" s="16"/>
      <c r="N153" s="18"/>
      <c r="O153" s="89"/>
    </row>
    <row r="154" spans="1:15" ht="15" x14ac:dyDescent="0.25">
      <c r="A154" s="9">
        <v>2024</v>
      </c>
      <c r="B154" s="16"/>
      <c r="C154" s="16"/>
      <c r="D154" s="16"/>
      <c r="E154" s="16"/>
      <c r="F154" s="16"/>
      <c r="G154" s="16"/>
      <c r="H154" s="16"/>
      <c r="I154" s="16"/>
      <c r="J154" s="16"/>
      <c r="K154" s="16"/>
      <c r="L154" s="16"/>
      <c r="M154" s="16"/>
      <c r="N154" s="18"/>
      <c r="O154" s="89"/>
    </row>
    <row r="155" spans="1:15" ht="15" x14ac:dyDescent="0.25">
      <c r="A155" s="9">
        <v>2025</v>
      </c>
      <c r="B155" s="16"/>
      <c r="C155" s="16"/>
      <c r="D155" s="16"/>
      <c r="E155" s="16"/>
      <c r="F155" s="16"/>
      <c r="G155" s="16"/>
      <c r="H155" s="16"/>
      <c r="I155" s="16"/>
      <c r="J155" s="16"/>
      <c r="K155" s="16"/>
      <c r="L155" s="16"/>
      <c r="M155" s="16"/>
      <c r="N155" s="18"/>
      <c r="O155" s="89"/>
    </row>
    <row r="156" spans="1:15" ht="15" x14ac:dyDescent="0.25">
      <c r="A156" s="9">
        <v>2026</v>
      </c>
      <c r="B156" s="16"/>
      <c r="C156" s="16"/>
      <c r="D156" s="16"/>
      <c r="E156" s="16"/>
      <c r="F156" s="16"/>
      <c r="G156" s="16"/>
      <c r="H156" s="16"/>
      <c r="I156" s="16"/>
      <c r="J156" s="16"/>
      <c r="K156" s="16"/>
      <c r="L156" s="16"/>
      <c r="M156" s="16"/>
      <c r="N156" s="18"/>
      <c r="O156" s="89"/>
    </row>
    <row r="157" spans="1:15" ht="15" x14ac:dyDescent="0.25">
      <c r="A157" s="9">
        <v>2027</v>
      </c>
      <c r="B157" s="16"/>
      <c r="C157" s="16"/>
      <c r="D157" s="16"/>
      <c r="E157" s="16"/>
      <c r="F157" s="16"/>
      <c r="G157" s="16"/>
      <c r="H157" s="16"/>
      <c r="I157" s="16"/>
      <c r="J157" s="16"/>
      <c r="K157" s="16"/>
      <c r="L157" s="16"/>
      <c r="M157" s="16"/>
      <c r="N157" s="18"/>
      <c r="O157" s="89"/>
    </row>
    <row r="158" spans="1:15" ht="15" x14ac:dyDescent="0.25">
      <c r="A158" s="9">
        <v>2028</v>
      </c>
      <c r="B158" s="16"/>
      <c r="C158" s="16"/>
      <c r="D158" s="16"/>
      <c r="E158" s="16"/>
      <c r="F158" s="16"/>
      <c r="G158" s="16"/>
      <c r="H158" s="16"/>
      <c r="I158" s="16"/>
      <c r="J158" s="16"/>
      <c r="K158" s="16"/>
      <c r="L158" s="16"/>
      <c r="M158" s="16"/>
      <c r="O158" s="89"/>
    </row>
    <row r="159" spans="1:15" ht="15" x14ac:dyDescent="0.25">
      <c r="A159" s="7"/>
      <c r="N159" s="19"/>
    </row>
    <row r="160" spans="1:15" ht="15" x14ac:dyDescent="0.25">
      <c r="A160" s="101" t="s">
        <v>18</v>
      </c>
      <c r="B160" s="90">
        <f t="shared" ref="B160:N160" si="33">AVERAGE(B140:B157)</f>
        <v>1031.9254545454544</v>
      </c>
      <c r="C160" s="90">
        <f t="shared" si="33"/>
        <v>1115.2418181818182</v>
      </c>
      <c r="D160" s="90">
        <f t="shared" si="33"/>
        <v>1154.699090909091</v>
      </c>
      <c r="E160" s="90">
        <f t="shared" si="33"/>
        <v>1117.5372727272727</v>
      </c>
      <c r="F160" s="90">
        <f t="shared" si="33"/>
        <v>1062.2172727272728</v>
      </c>
      <c r="G160" s="90">
        <f t="shared" si="33"/>
        <v>983.69845454545464</v>
      </c>
      <c r="H160" s="90">
        <f t="shared" si="33"/>
        <v>986.53</v>
      </c>
      <c r="I160" s="90">
        <f t="shared" si="33"/>
        <v>1018.6698999999999</v>
      </c>
      <c r="J160" s="90">
        <f t="shared" si="33"/>
        <v>1063.4658333333334</v>
      </c>
      <c r="K160" s="90">
        <f t="shared" si="33"/>
        <v>1066.8974999999998</v>
      </c>
      <c r="L160" s="90">
        <f t="shared" si="33"/>
        <v>1016.8463636363635</v>
      </c>
      <c r="M160" s="90">
        <f t="shared" si="33"/>
        <v>981.27454545454532</v>
      </c>
      <c r="N160" s="18">
        <f t="shared" si="33"/>
        <v>1050.3147666666669</v>
      </c>
    </row>
    <row r="161" spans="1:14" ht="15" x14ac:dyDescent="0.25">
      <c r="A161" s="101" t="s">
        <v>19</v>
      </c>
      <c r="B161" s="90">
        <f t="shared" ref="B161:N161" si="34">STDEV(B140:B157)</f>
        <v>54.538182287941432</v>
      </c>
      <c r="C161" s="90">
        <f t="shared" si="34"/>
        <v>33.713506734892434</v>
      </c>
      <c r="D161" s="90">
        <f t="shared" si="34"/>
        <v>47.009828856218057</v>
      </c>
      <c r="E161" s="90">
        <f t="shared" si="34"/>
        <v>31.878239001208655</v>
      </c>
      <c r="F161" s="90">
        <f t="shared" si="34"/>
        <v>39.91465146807851</v>
      </c>
      <c r="G161" s="90">
        <f t="shared" si="34"/>
        <v>125.75590653433497</v>
      </c>
      <c r="H161" s="90">
        <f t="shared" si="34"/>
        <v>45.268413073822444</v>
      </c>
      <c r="I161" s="90">
        <f t="shared" si="34"/>
        <v>38.773355864419145</v>
      </c>
      <c r="J161" s="90">
        <f t="shared" si="34"/>
        <v>64.342003735483502</v>
      </c>
      <c r="K161" s="90">
        <f t="shared" si="34"/>
        <v>45.580018573732694</v>
      </c>
      <c r="L161" s="90">
        <f t="shared" si="34"/>
        <v>60.056908057729252</v>
      </c>
      <c r="M161" s="90">
        <f t="shared" si="34"/>
        <v>101.73848105447973</v>
      </c>
      <c r="N161" s="88">
        <f t="shared" si="34"/>
        <v>29.044259354506639</v>
      </c>
    </row>
    <row r="162" spans="1:14" ht="15" x14ac:dyDescent="0.25">
      <c r="A162" s="101" t="s">
        <v>20</v>
      </c>
      <c r="B162" s="90">
        <f t="shared" ref="B162:M162" si="35">B161/B160*100</f>
        <v>5.2850893490135462</v>
      </c>
      <c r="C162" s="90">
        <f t="shared" si="35"/>
        <v>3.0229772758930129</v>
      </c>
      <c r="D162" s="90">
        <f t="shared" si="35"/>
        <v>4.0711757051100967</v>
      </c>
      <c r="E162" s="90">
        <f t="shared" si="35"/>
        <v>2.8525436939934905</v>
      </c>
      <c r="F162" s="90">
        <f t="shared" si="35"/>
        <v>3.7576729820629367</v>
      </c>
      <c r="G162" s="90">
        <f t="shared" si="35"/>
        <v>12.783989438353242</v>
      </c>
      <c r="H162" s="90">
        <f t="shared" si="35"/>
        <v>4.5886504286562442</v>
      </c>
      <c r="I162" s="90">
        <f t="shared" si="35"/>
        <v>3.8062728529054555</v>
      </c>
      <c r="J162" s="90">
        <f t="shared" si="35"/>
        <v>6.0502182316294597</v>
      </c>
      <c r="K162" s="90">
        <f t="shared" si="35"/>
        <v>4.2722022100279267</v>
      </c>
      <c r="L162" s="90">
        <f t="shared" si="35"/>
        <v>5.9061929319350277</v>
      </c>
      <c r="M162" s="90">
        <f t="shared" si="35"/>
        <v>10.367993496392236</v>
      </c>
      <c r="N162" s="88">
        <f>N161/N160*100</f>
        <v>2.765290965743822</v>
      </c>
    </row>
    <row r="163" spans="1:14" ht="15" x14ac:dyDescent="0.25">
      <c r="A163" s="101" t="s">
        <v>21</v>
      </c>
      <c r="B163" s="90">
        <f t="shared" ref="B163:N163" si="36">MIN(B140:B157)</f>
        <v>925.13</v>
      </c>
      <c r="C163" s="90">
        <f t="shared" si="36"/>
        <v>1064</v>
      </c>
      <c r="D163" s="90">
        <f t="shared" si="36"/>
        <v>1054.8</v>
      </c>
      <c r="E163" s="90">
        <f t="shared" si="36"/>
        <v>1049</v>
      </c>
      <c r="F163" s="90">
        <f t="shared" si="36"/>
        <v>1002.74</v>
      </c>
      <c r="G163" s="90">
        <f t="shared" si="36"/>
        <v>652.88</v>
      </c>
      <c r="H163" s="90">
        <f t="shared" si="36"/>
        <v>908.37</v>
      </c>
      <c r="I163" s="90">
        <f t="shared" si="36"/>
        <v>968.71</v>
      </c>
      <c r="J163" s="90">
        <f t="shared" si="36"/>
        <v>957.75</v>
      </c>
      <c r="K163" s="90">
        <f t="shared" si="36"/>
        <v>977.19</v>
      </c>
      <c r="L163" s="90">
        <f t="shared" si="36"/>
        <v>924.16</v>
      </c>
      <c r="M163" s="90">
        <f t="shared" si="36"/>
        <v>702.03</v>
      </c>
      <c r="N163" s="88">
        <f t="shared" si="36"/>
        <v>1007.7558333333336</v>
      </c>
    </row>
    <row r="164" spans="1:14" ht="15" x14ac:dyDescent="0.25">
      <c r="A164" s="101" t="s">
        <v>22</v>
      </c>
      <c r="B164" s="90">
        <f t="shared" ref="B164:N164" si="37">MAX(B140:B157)</f>
        <v>1127.29</v>
      </c>
      <c r="C164" s="90">
        <f t="shared" si="37"/>
        <v>1177.93</v>
      </c>
      <c r="D164" s="90">
        <f t="shared" si="37"/>
        <v>1229.7</v>
      </c>
      <c r="E164" s="90">
        <f t="shared" si="37"/>
        <v>1173.57</v>
      </c>
      <c r="F164" s="90">
        <f t="shared" si="37"/>
        <v>1117.2</v>
      </c>
      <c r="G164" s="90">
        <f t="shared" si="37"/>
        <v>1116.18</v>
      </c>
      <c r="H164" s="90">
        <f t="shared" si="37"/>
        <v>1039.1199999999999</v>
      </c>
      <c r="I164" s="90">
        <f t="shared" si="37"/>
        <v>1080.0999999999999</v>
      </c>
      <c r="J164" s="90">
        <f t="shared" si="37"/>
        <v>1154.69</v>
      </c>
      <c r="K164" s="90">
        <f t="shared" si="37"/>
        <v>1153.45</v>
      </c>
      <c r="L164" s="90">
        <f t="shared" si="37"/>
        <v>1151.48</v>
      </c>
      <c r="M164" s="90">
        <f t="shared" si="37"/>
        <v>1075.7</v>
      </c>
      <c r="N164" s="88">
        <f t="shared" si="37"/>
        <v>1093.1623333333332</v>
      </c>
    </row>
    <row r="165" spans="1:14" ht="15" x14ac:dyDescent="0.25">
      <c r="A165" s="101" t="s">
        <v>23</v>
      </c>
      <c r="B165" s="90">
        <f t="shared" ref="B165:N165" si="38">QUARTILE(B140:B157,1)</f>
        <v>1008.355</v>
      </c>
      <c r="C165" s="90">
        <f t="shared" si="38"/>
        <v>1093.45</v>
      </c>
      <c r="D165" s="90">
        <f t="shared" si="38"/>
        <v>1139.33</v>
      </c>
      <c r="E165" s="90">
        <f t="shared" si="38"/>
        <v>1111.1500000000001</v>
      </c>
      <c r="F165" s="90">
        <f t="shared" si="38"/>
        <v>1028.5999999999999</v>
      </c>
      <c r="G165" s="90">
        <f t="shared" si="38"/>
        <v>958.48500000000001</v>
      </c>
      <c r="H165" s="90">
        <f t="shared" si="38"/>
        <v>953.73</v>
      </c>
      <c r="I165" s="90">
        <f t="shared" si="38"/>
        <v>985.44024999999999</v>
      </c>
      <c r="J165" s="90">
        <f t="shared" si="38"/>
        <v>1007.225</v>
      </c>
      <c r="K165" s="90">
        <f t="shared" si="38"/>
        <v>1052.5</v>
      </c>
      <c r="L165" s="90">
        <f t="shared" si="38"/>
        <v>986.97</v>
      </c>
      <c r="M165" s="90">
        <f t="shared" si="38"/>
        <v>972.57999999999993</v>
      </c>
      <c r="N165" s="88">
        <f t="shared" si="38"/>
        <v>1030.4862499999999</v>
      </c>
    </row>
    <row r="166" spans="1:14" ht="15" x14ac:dyDescent="0.25">
      <c r="A166" s="101" t="s">
        <v>24</v>
      </c>
      <c r="B166" s="90">
        <f t="shared" ref="B166:N166" si="39">QUARTILE(B140:B157,2)</f>
        <v>1027.8</v>
      </c>
      <c r="C166" s="90">
        <f t="shared" si="39"/>
        <v>1109.8</v>
      </c>
      <c r="D166" s="90">
        <f t="shared" si="39"/>
        <v>1165.52</v>
      </c>
      <c r="E166" s="90">
        <f t="shared" si="39"/>
        <v>1118.8</v>
      </c>
      <c r="F166" s="90">
        <f t="shared" si="39"/>
        <v>1063.8</v>
      </c>
      <c r="G166" s="90">
        <f t="shared" si="39"/>
        <v>1009.7</v>
      </c>
      <c r="H166" s="90">
        <f t="shared" si="39"/>
        <v>1002.5899999999999</v>
      </c>
      <c r="I166" s="90">
        <f t="shared" si="39"/>
        <v>1017.15</v>
      </c>
      <c r="J166" s="90">
        <f t="shared" si="39"/>
        <v>1058.75</v>
      </c>
      <c r="K166" s="90">
        <f t="shared" si="39"/>
        <v>1071.5999999999999</v>
      </c>
      <c r="L166" s="90">
        <f t="shared" si="39"/>
        <v>1006.9</v>
      </c>
      <c r="M166" s="90">
        <f t="shared" si="39"/>
        <v>1013.89</v>
      </c>
      <c r="N166" s="88">
        <f t="shared" si="39"/>
        <v>1053.4854166666667</v>
      </c>
    </row>
    <row r="167" spans="1:14" ht="15" x14ac:dyDescent="0.25">
      <c r="A167" s="101" t="s">
        <v>25</v>
      </c>
      <c r="B167" s="90">
        <f t="shared" ref="B167:N167" si="40">QUARTILE(B140:B157,3)</f>
        <v>1043.96</v>
      </c>
      <c r="C167" s="90">
        <f t="shared" si="40"/>
        <v>1134.27</v>
      </c>
      <c r="D167" s="90">
        <f t="shared" si="40"/>
        <v>1173.6500000000001</v>
      </c>
      <c r="E167" s="90">
        <f t="shared" si="40"/>
        <v>1133.3499999999999</v>
      </c>
      <c r="F167" s="90">
        <f t="shared" si="40"/>
        <v>1092.155</v>
      </c>
      <c r="G167" s="90">
        <f t="shared" si="40"/>
        <v>1053.0999999999999</v>
      </c>
      <c r="H167" s="90">
        <f t="shared" si="40"/>
        <v>1019</v>
      </c>
      <c r="I167" s="90">
        <f t="shared" si="40"/>
        <v>1048.925</v>
      </c>
      <c r="J167" s="90">
        <f t="shared" si="40"/>
        <v>1126.83</v>
      </c>
      <c r="K167" s="90">
        <f t="shared" si="40"/>
        <v>1088.1125</v>
      </c>
      <c r="L167" s="90">
        <f t="shared" si="40"/>
        <v>1043.5999999999999</v>
      </c>
      <c r="M167" s="90">
        <f t="shared" si="40"/>
        <v>1025.2550000000001</v>
      </c>
      <c r="N167" s="88">
        <f t="shared" si="40"/>
        <v>1071.2593750000001</v>
      </c>
    </row>
  </sheetData>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53"/>
  <sheetViews>
    <sheetView topLeftCell="A195" zoomScale="75" zoomScaleNormal="75" workbookViewId="0">
      <selection activeCell="K237" sqref="K237"/>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144</v>
      </c>
      <c r="AO2" s="110" t="s">
        <v>3</v>
      </c>
      <c r="AP2" s="110" t="s">
        <v>4</v>
      </c>
      <c r="AQ2" s="110" t="s">
        <v>145</v>
      </c>
      <c r="AR2" s="110" t="s">
        <v>6</v>
      </c>
      <c r="AS2" s="110" t="s">
        <v>146</v>
      </c>
      <c r="AT2" s="110" t="s">
        <v>147</v>
      </c>
      <c r="AU2" s="110" t="s">
        <v>148</v>
      </c>
      <c r="AV2" s="110" t="s">
        <v>8</v>
      </c>
      <c r="AW2" s="110" t="s">
        <v>9</v>
      </c>
      <c r="AX2" s="110" t="s">
        <v>10</v>
      </c>
      <c r="AY2" s="110" t="s">
        <v>149</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c r="G48" s="16"/>
      <c r="H48" s="16"/>
      <c r="I48" s="16"/>
      <c r="J48" s="16"/>
      <c r="K48" s="16">
        <v>8.6280000000000001</v>
      </c>
      <c r="L48" s="16">
        <v>12.259</v>
      </c>
      <c r="M48" s="16">
        <v>16.763999999999999</v>
      </c>
      <c r="N48" s="111"/>
    </row>
    <row r="49" spans="1:36" ht="15" x14ac:dyDescent="0.25">
      <c r="A49" s="9">
        <v>2021</v>
      </c>
      <c r="B49" s="16">
        <v>21.984000000000002</v>
      </c>
      <c r="C49" s="16">
        <v>21.631</v>
      </c>
      <c r="D49" s="16">
        <v>23.76</v>
      </c>
      <c r="E49" s="16">
        <v>17.864000000000001</v>
      </c>
      <c r="F49" s="16">
        <v>13.798</v>
      </c>
      <c r="G49" s="16">
        <v>9.5939999999999994</v>
      </c>
      <c r="H49" s="16"/>
      <c r="I49" s="16"/>
      <c r="J49" s="16">
        <v>8.3469999999999995</v>
      </c>
      <c r="K49" s="16">
        <v>7.343</v>
      </c>
      <c r="L49" s="16"/>
      <c r="M49" s="16"/>
      <c r="N49" s="111"/>
    </row>
    <row r="50" spans="1:36" ht="15" x14ac:dyDescent="0.25">
      <c r="A50" s="9">
        <v>2022</v>
      </c>
      <c r="B50" s="16"/>
      <c r="C50" s="16"/>
      <c r="D50" s="16"/>
      <c r="E50" s="16"/>
      <c r="F50" s="16"/>
      <c r="G50" s="16"/>
      <c r="H50" s="16"/>
      <c r="I50" s="16"/>
      <c r="J50" s="16"/>
      <c r="K50" s="16"/>
      <c r="L50" s="16"/>
      <c r="M50" s="16"/>
      <c r="N50" s="111"/>
    </row>
    <row r="51" spans="1:36" ht="15" x14ac:dyDescent="0.25">
      <c r="A51" s="9">
        <v>2023</v>
      </c>
      <c r="B51" s="16"/>
      <c r="C51" s="16"/>
      <c r="D51" s="16"/>
      <c r="E51" s="16"/>
      <c r="F51" s="16"/>
      <c r="G51" s="16"/>
      <c r="H51" s="16"/>
      <c r="I51" s="16"/>
      <c r="J51" s="16"/>
      <c r="K51" s="16"/>
      <c r="L51" s="16"/>
      <c r="M51" s="16"/>
      <c r="N51" s="111"/>
    </row>
    <row r="52" spans="1:36" ht="15" x14ac:dyDescent="0.25">
      <c r="A52" s="9">
        <v>2024</v>
      </c>
      <c r="B52" s="16"/>
      <c r="C52" s="16"/>
      <c r="D52" s="16"/>
      <c r="E52" s="16"/>
      <c r="F52" s="16"/>
      <c r="G52" s="16"/>
      <c r="H52" s="16"/>
      <c r="I52" s="16"/>
      <c r="J52" s="16"/>
      <c r="K52" s="16"/>
      <c r="L52" s="16"/>
      <c r="M52" s="16"/>
      <c r="N52" s="111"/>
    </row>
    <row r="53" spans="1:36" ht="15" x14ac:dyDescent="0.25">
      <c r="A53" s="9">
        <v>2025</v>
      </c>
      <c r="B53" s="16"/>
      <c r="C53" s="16"/>
      <c r="D53" s="16"/>
      <c r="E53" s="16"/>
      <c r="F53" s="16"/>
      <c r="G53" s="16"/>
      <c r="H53" s="16"/>
      <c r="I53" s="16"/>
      <c r="J53" s="16"/>
      <c r="K53" s="16"/>
      <c r="L53" s="16"/>
      <c r="M53" s="16"/>
      <c r="N53" s="111"/>
    </row>
    <row r="54" spans="1:36" ht="15" x14ac:dyDescent="0.25">
      <c r="A54" s="9">
        <v>2026</v>
      </c>
      <c r="B54" s="16"/>
      <c r="C54" s="16"/>
      <c r="D54" s="16"/>
      <c r="E54" s="16"/>
      <c r="F54" s="16"/>
      <c r="G54" s="16"/>
      <c r="H54" s="16"/>
      <c r="I54" s="16"/>
      <c r="J54" s="16"/>
      <c r="K54" s="16"/>
      <c r="L54" s="16"/>
      <c r="M54" s="16"/>
      <c r="N54" s="111"/>
    </row>
    <row r="55" spans="1:36" ht="15" x14ac:dyDescent="0.25">
      <c r="A55" s="9">
        <v>2027</v>
      </c>
      <c r="B55" s="16"/>
      <c r="C55" s="16"/>
      <c r="D55" s="16"/>
      <c r="E55" s="16"/>
      <c r="F55" s="16"/>
      <c r="G55" s="16"/>
      <c r="H55" s="16"/>
      <c r="I55" s="16"/>
      <c r="J55" s="16"/>
      <c r="K55" s="16"/>
      <c r="L55" s="16"/>
      <c r="M55" s="16"/>
      <c r="N55" s="111"/>
    </row>
    <row r="56" spans="1:36" ht="15" x14ac:dyDescent="0.25">
      <c r="A56" s="9">
        <v>2028</v>
      </c>
      <c r="N56" s="111"/>
    </row>
    <row r="57" spans="1:36" ht="15" x14ac:dyDescent="0.25">
      <c r="A57" s="7"/>
      <c r="N57" s="112"/>
    </row>
    <row r="58" spans="1:36" ht="15" x14ac:dyDescent="0.25">
      <c r="A58" s="9" t="s">
        <v>18</v>
      </c>
      <c r="B58" s="90">
        <f>AVERAGE(B3:B55)</f>
        <v>21.476369565217389</v>
      </c>
      <c r="C58" s="90">
        <f t="shared" ref="C58:M58" si="2">AVERAGE(C25:C55)</f>
        <v>23.990439999999992</v>
      </c>
      <c r="D58" s="90">
        <f t="shared" si="2"/>
        <v>23.533280000000005</v>
      </c>
      <c r="E58" s="90">
        <f t="shared" si="2"/>
        <v>18.996159999999996</v>
      </c>
      <c r="F58" s="90">
        <f t="shared" si="2"/>
        <v>12.391624999999999</v>
      </c>
      <c r="G58" s="90">
        <f t="shared" si="2"/>
        <v>10.316291666666666</v>
      </c>
      <c r="H58" s="90">
        <f t="shared" si="2"/>
        <v>11.736782608695654</v>
      </c>
      <c r="I58" s="90">
        <f t="shared" si="2"/>
        <v>10.391739130434782</v>
      </c>
      <c r="J58" s="90">
        <f t="shared" si="2"/>
        <v>8.9188749999999999</v>
      </c>
      <c r="K58" s="90">
        <f t="shared" si="2"/>
        <v>9.1721199999999996</v>
      </c>
      <c r="L58" s="90">
        <f t="shared" si="2"/>
        <v>10.610041666666666</v>
      </c>
      <c r="M58" s="90">
        <f t="shared" si="2"/>
        <v>17.137374999999995</v>
      </c>
      <c r="N58" s="111">
        <f>AVERAGE(N30:N56)</f>
        <v>14.984046296296295</v>
      </c>
    </row>
    <row r="59" spans="1:36" ht="15" x14ac:dyDescent="0.25">
      <c r="A59" s="9" t="s">
        <v>19</v>
      </c>
      <c r="B59" s="90">
        <f>STDEV(B3:B55)</f>
        <v>2.9170808952231013</v>
      </c>
      <c r="C59" s="90">
        <f t="shared" ref="C59:M59" si="3">STDEV(C25:C55)</f>
        <v>2.1513869379232244</v>
      </c>
      <c r="D59" s="90">
        <f t="shared" si="3"/>
        <v>2.314830006717556</v>
      </c>
      <c r="E59" s="90">
        <f t="shared" si="3"/>
        <v>2.7196395698695204</v>
      </c>
      <c r="F59" s="90">
        <f t="shared" si="3"/>
        <v>3.0033401812923541</v>
      </c>
      <c r="G59" s="90">
        <f t="shared" si="3"/>
        <v>2.0312244642765007</v>
      </c>
      <c r="H59" s="90">
        <f t="shared" si="3"/>
        <v>2.3329945438217274</v>
      </c>
      <c r="I59" s="90">
        <f t="shared" si="3"/>
        <v>2.0358171291644145</v>
      </c>
      <c r="J59" s="90">
        <f t="shared" si="3"/>
        <v>1.0933119731587062</v>
      </c>
      <c r="K59" s="90">
        <f t="shared" si="3"/>
        <v>1.1238235448681488</v>
      </c>
      <c r="L59" s="90">
        <f t="shared" si="3"/>
        <v>1.9067874298243801</v>
      </c>
      <c r="M59" s="90">
        <f t="shared" si="3"/>
        <v>2.2219314710306852</v>
      </c>
      <c r="N59" s="111">
        <f>STDEV(N30:N56)</f>
        <v>1.0968518271567538</v>
      </c>
      <c r="AB59" s="1"/>
    </row>
    <row r="60" spans="1:36" ht="15" x14ac:dyDescent="0.25">
      <c r="A60" s="9" t="s">
        <v>20</v>
      </c>
      <c r="B60" s="90">
        <f t="shared" ref="B60:M60" si="4">B59/B58*100</f>
        <v>13.582746778336013</v>
      </c>
      <c r="C60" s="90">
        <f t="shared" si="4"/>
        <v>8.9676843689537371</v>
      </c>
      <c r="D60" s="90">
        <f t="shared" si="4"/>
        <v>9.8364104226761224</v>
      </c>
      <c r="E60" s="90">
        <f t="shared" si="4"/>
        <v>14.31678597079368</v>
      </c>
      <c r="F60" s="90">
        <f t="shared" si="4"/>
        <v>24.236854983041805</v>
      </c>
      <c r="G60" s="90">
        <f t="shared" si="4"/>
        <v>19.689482712471783</v>
      </c>
      <c r="H60" s="90">
        <f t="shared" si="4"/>
        <v>19.877632751698386</v>
      </c>
      <c r="I60" s="90">
        <f t="shared" si="4"/>
        <v>19.59072589882496</v>
      </c>
      <c r="J60" s="90">
        <f t="shared" si="4"/>
        <v>12.258406729085296</v>
      </c>
      <c r="K60" s="90">
        <f t="shared" si="4"/>
        <v>12.252604031217961</v>
      </c>
      <c r="L60" s="90">
        <f t="shared" si="4"/>
        <v>17.971535736894346</v>
      </c>
      <c r="M60" s="90">
        <f t="shared" si="4"/>
        <v>12.965413145424465</v>
      </c>
      <c r="N60" s="111">
        <f>N59/N58*100</f>
        <v>7.3201310611798478</v>
      </c>
      <c r="AB60" s="16"/>
      <c r="AC60" s="16"/>
      <c r="AD60" s="16"/>
      <c r="AE60" s="16"/>
      <c r="AJ60" s="16"/>
    </row>
    <row r="61" spans="1:36" ht="15" x14ac:dyDescent="0.25">
      <c r="A61" s="9" t="s">
        <v>21</v>
      </c>
      <c r="B61" s="90">
        <f>MIN(B3:B55)</f>
        <v>15.75</v>
      </c>
      <c r="C61" s="90">
        <f t="shared" ref="C61:M61" si="5">MIN(C25:C55)</f>
        <v>18.84</v>
      </c>
      <c r="D61" s="90">
        <f t="shared" si="5"/>
        <v>17.190000000000001</v>
      </c>
      <c r="E61" s="90">
        <f t="shared" si="5"/>
        <v>13.93</v>
      </c>
      <c r="F61" s="90">
        <f t="shared" si="5"/>
        <v>5.86</v>
      </c>
      <c r="G61" s="90">
        <f t="shared" si="5"/>
        <v>8.1</v>
      </c>
      <c r="H61" s="90">
        <f t="shared" si="5"/>
        <v>8.6199999999999992</v>
      </c>
      <c r="I61" s="90">
        <f t="shared" si="5"/>
        <v>8.09</v>
      </c>
      <c r="J61" s="90">
        <f t="shared" si="5"/>
        <v>7.44</v>
      </c>
      <c r="K61" s="90">
        <f t="shared" si="5"/>
        <v>7.343</v>
      </c>
      <c r="L61" s="90">
        <f t="shared" si="5"/>
        <v>6.71</v>
      </c>
      <c r="M61" s="90">
        <f t="shared" si="5"/>
        <v>12.54</v>
      </c>
      <c r="N61" s="111">
        <f>MIN(N30:N56)</f>
        <v>13.281666666666666</v>
      </c>
      <c r="AB61" s="16"/>
      <c r="AC61" s="16"/>
      <c r="AD61" s="16"/>
      <c r="AE61" s="16"/>
      <c r="AJ61" s="16"/>
    </row>
    <row r="62" spans="1:36" ht="15" x14ac:dyDescent="0.25">
      <c r="A62" s="9" t="s">
        <v>22</v>
      </c>
      <c r="B62" s="90">
        <f>MAX(B3:B55)</f>
        <v>28.17</v>
      </c>
      <c r="C62" s="90">
        <f t="shared" ref="C62:M62" si="6">MAX(C25:C55)</f>
        <v>27.81</v>
      </c>
      <c r="D62" s="90">
        <f t="shared" si="6"/>
        <v>27.19</v>
      </c>
      <c r="E62" s="90">
        <f t="shared" si="6"/>
        <v>24.79</v>
      </c>
      <c r="F62" s="90">
        <f t="shared" si="6"/>
        <v>19.64</v>
      </c>
      <c r="G62" s="90">
        <f t="shared" si="6"/>
        <v>15.67</v>
      </c>
      <c r="H62" s="90">
        <f t="shared" si="6"/>
        <v>17.25</v>
      </c>
      <c r="I62" s="90">
        <f t="shared" si="6"/>
        <v>15.23</v>
      </c>
      <c r="J62" s="90">
        <f t="shared" si="6"/>
        <v>11.99</v>
      </c>
      <c r="K62" s="90">
        <f t="shared" si="6"/>
        <v>11.25</v>
      </c>
      <c r="L62" s="90">
        <f t="shared" si="6"/>
        <v>14.67</v>
      </c>
      <c r="M62" s="90">
        <f t="shared" si="6"/>
        <v>21.09</v>
      </c>
      <c r="N62" s="111">
        <f>MAX(N30:N56)</f>
        <v>17.092499999999998</v>
      </c>
      <c r="AB62" s="16"/>
      <c r="AC62" s="16"/>
      <c r="AD62" s="16"/>
      <c r="AE62" s="16"/>
      <c r="AJ62" s="16"/>
    </row>
    <row r="63" spans="1:36" ht="15" x14ac:dyDescent="0.25">
      <c r="A63" s="9" t="s">
        <v>23</v>
      </c>
      <c r="B63" s="90">
        <f>QUARTILE(B3:B55,1)</f>
        <v>18.955000000000002</v>
      </c>
      <c r="C63" s="90">
        <f t="shared" ref="C63:M63" si="7">QUARTILE(C25:C55,1)</f>
        <v>22.45</v>
      </c>
      <c r="D63" s="90">
        <f t="shared" si="7"/>
        <v>22.52</v>
      </c>
      <c r="E63" s="90">
        <f t="shared" si="7"/>
        <v>17.37</v>
      </c>
      <c r="F63" s="90">
        <f t="shared" si="7"/>
        <v>10.5425</v>
      </c>
      <c r="G63" s="90">
        <f t="shared" si="7"/>
        <v>8.9250000000000007</v>
      </c>
      <c r="H63" s="90">
        <f t="shared" si="7"/>
        <v>10.3</v>
      </c>
      <c r="I63" s="90">
        <f t="shared" si="7"/>
        <v>8.5399999999999991</v>
      </c>
      <c r="J63" s="90">
        <f t="shared" si="7"/>
        <v>8.1875</v>
      </c>
      <c r="K63" s="90">
        <f t="shared" si="7"/>
        <v>8.31</v>
      </c>
      <c r="L63" s="90">
        <f t="shared" si="7"/>
        <v>9.5975000000000001</v>
      </c>
      <c r="M63" s="90">
        <f t="shared" si="7"/>
        <v>15.805</v>
      </c>
      <c r="N63" s="111">
        <f>QUARTILE(N30:N56,1)</f>
        <v>14.086874999999999</v>
      </c>
      <c r="AB63" s="16"/>
      <c r="AC63" s="16"/>
      <c r="AD63" s="16"/>
      <c r="AE63" s="16"/>
      <c r="AJ63" s="16"/>
    </row>
    <row r="64" spans="1:36" ht="15" x14ac:dyDescent="0.25">
      <c r="A64" s="9" t="s">
        <v>24</v>
      </c>
      <c r="B64" s="90">
        <f t="shared" ref="B64:M64" si="8">QUARTILE(B25:B55,2)</f>
        <v>22.7</v>
      </c>
      <c r="C64" s="90">
        <f t="shared" si="8"/>
        <v>23.75</v>
      </c>
      <c r="D64" s="90">
        <f t="shared" si="8"/>
        <v>23.74</v>
      </c>
      <c r="E64" s="90">
        <f t="shared" si="8"/>
        <v>18.600000000000001</v>
      </c>
      <c r="F64" s="90">
        <f t="shared" si="8"/>
        <v>12.04</v>
      </c>
      <c r="G64" s="90">
        <f t="shared" si="8"/>
        <v>9.8119999999999994</v>
      </c>
      <c r="H64" s="90">
        <f t="shared" si="8"/>
        <v>11.04</v>
      </c>
      <c r="I64" s="90">
        <f t="shared" si="8"/>
        <v>10.3</v>
      </c>
      <c r="J64" s="90">
        <f t="shared" si="8"/>
        <v>8.76</v>
      </c>
      <c r="K64" s="90">
        <f t="shared" si="8"/>
        <v>8.89</v>
      </c>
      <c r="L64" s="90">
        <f t="shared" si="8"/>
        <v>10.867000000000001</v>
      </c>
      <c r="M64" s="90">
        <f t="shared" si="8"/>
        <v>16.824999999999999</v>
      </c>
      <c r="N64" s="111">
        <f>QUARTILE(N30:N56,2)</f>
        <v>15.103333333333335</v>
      </c>
      <c r="AB64" s="16"/>
      <c r="AC64" s="16"/>
      <c r="AD64" s="16"/>
      <c r="AE64" s="16"/>
      <c r="AJ64" s="16"/>
    </row>
    <row r="65" spans="1:36" ht="15" x14ac:dyDescent="0.25">
      <c r="A65" s="9" t="s">
        <v>25</v>
      </c>
      <c r="B65" s="90">
        <f t="shared" ref="B65:M65" si="9">QUARTILE(B25:B55,3)</f>
        <v>25.05</v>
      </c>
      <c r="C65" s="90">
        <f t="shared" si="9"/>
        <v>25.32</v>
      </c>
      <c r="D65" s="90">
        <f t="shared" si="9"/>
        <v>25.38</v>
      </c>
      <c r="E65" s="90">
        <f t="shared" si="9"/>
        <v>20.37</v>
      </c>
      <c r="F65" s="90">
        <f t="shared" si="9"/>
        <v>13.442500000000001</v>
      </c>
      <c r="G65" s="90">
        <f t="shared" si="9"/>
        <v>11.1525</v>
      </c>
      <c r="H65" s="90">
        <f t="shared" si="9"/>
        <v>12.875</v>
      </c>
      <c r="I65" s="90">
        <f t="shared" si="9"/>
        <v>12.004999999999999</v>
      </c>
      <c r="J65" s="90">
        <f t="shared" si="9"/>
        <v>9.4169999999999998</v>
      </c>
      <c r="K65" s="90">
        <f t="shared" si="9"/>
        <v>10.039999999999999</v>
      </c>
      <c r="L65" s="90">
        <f t="shared" si="9"/>
        <v>11.6325</v>
      </c>
      <c r="M65" s="90">
        <f t="shared" si="9"/>
        <v>19.094999999999999</v>
      </c>
      <c r="N65" s="111">
        <f>QUARTILE(N30:N56,3)</f>
        <v>15.416041666666667</v>
      </c>
      <c r="AB65" s="16"/>
      <c r="AC65" s="16"/>
      <c r="AD65" s="16"/>
      <c r="AE65" s="16"/>
      <c r="AJ65" s="16"/>
    </row>
    <row r="66" spans="1:36" ht="15" x14ac:dyDescent="0.25">
      <c r="A66" s="9"/>
      <c r="B66" s="16"/>
      <c r="C66" s="16"/>
      <c r="D66" s="16"/>
      <c r="E66" s="16"/>
      <c r="F66" s="16"/>
      <c r="G66" s="16"/>
      <c r="H66" s="16"/>
      <c r="I66" s="16"/>
      <c r="J66" s="16"/>
      <c r="K66" s="16"/>
      <c r="L66" s="16"/>
      <c r="M66" s="16"/>
      <c r="N66" s="111"/>
      <c r="AB66" s="16"/>
      <c r="AC66" s="16"/>
      <c r="AD66" s="16"/>
      <c r="AE66" s="16"/>
      <c r="AJ66" s="16"/>
    </row>
    <row r="67" spans="1:36" x14ac:dyDescent="0.2">
      <c r="AB67" s="16"/>
      <c r="AC67" s="16"/>
      <c r="AD67" s="16"/>
      <c r="AE67" s="16"/>
      <c r="AJ67" s="16"/>
    </row>
    <row r="68" spans="1:36" ht="18.75" x14ac:dyDescent="0.3">
      <c r="A68" s="25" t="s">
        <v>32</v>
      </c>
      <c r="AB68" s="16"/>
      <c r="AC68" s="16"/>
      <c r="AD68" s="16"/>
      <c r="AE68" s="16"/>
      <c r="AJ68" s="16"/>
    </row>
    <row r="69" spans="1:36" ht="15.75" x14ac:dyDescent="0.25">
      <c r="A69" s="4" t="s">
        <v>15</v>
      </c>
      <c r="B69" s="74" t="s">
        <v>2</v>
      </c>
      <c r="C69" s="74" t="s">
        <v>3</v>
      </c>
      <c r="D69" s="74" t="s">
        <v>4</v>
      </c>
      <c r="E69" s="74" t="s">
        <v>5</v>
      </c>
      <c r="F69" s="74" t="s">
        <v>6</v>
      </c>
      <c r="G69" s="74" t="s">
        <v>16</v>
      </c>
      <c r="H69" s="74" t="s">
        <v>17</v>
      </c>
      <c r="I69" s="74" t="s">
        <v>7</v>
      </c>
      <c r="J69" s="74" t="s">
        <v>8</v>
      </c>
      <c r="K69" s="74" t="s">
        <v>9</v>
      </c>
      <c r="L69" s="74" t="s">
        <v>10</v>
      </c>
      <c r="M69" s="74" t="s">
        <v>11</v>
      </c>
      <c r="N69" s="104" t="s">
        <v>1</v>
      </c>
      <c r="AB69" s="16"/>
      <c r="AC69" s="16"/>
      <c r="AD69" s="16"/>
      <c r="AE69" s="16"/>
      <c r="AJ69" s="16"/>
    </row>
    <row r="70" spans="1:36" ht="15" x14ac:dyDescent="0.25">
      <c r="A70" s="9">
        <v>2002</v>
      </c>
      <c r="E70" s="16">
        <v>25.96</v>
      </c>
      <c r="F70" s="16">
        <v>17.559999999999999</v>
      </c>
      <c r="G70" s="16">
        <v>9.35</v>
      </c>
      <c r="H70" s="16">
        <v>11.4</v>
      </c>
      <c r="I70" s="16">
        <v>11.59</v>
      </c>
      <c r="J70" s="16">
        <v>6.34</v>
      </c>
      <c r="K70" s="16">
        <v>6.58</v>
      </c>
      <c r="L70" s="16">
        <v>13.93</v>
      </c>
      <c r="M70" s="16">
        <v>19.16</v>
      </c>
      <c r="N70" s="111">
        <f t="shared" ref="N70:N87" si="10">AVERAGE(B70:M70)</f>
        <v>13.541111111111112</v>
      </c>
      <c r="AB70" s="16"/>
      <c r="AC70" s="16"/>
      <c r="AD70" s="16"/>
      <c r="AE70" s="16"/>
      <c r="AJ70" s="16"/>
    </row>
    <row r="71" spans="1:36" ht="15" x14ac:dyDescent="0.25">
      <c r="A71" s="9">
        <v>2003</v>
      </c>
      <c r="B71" s="16">
        <v>24.08</v>
      </c>
      <c r="C71" s="16">
        <v>22.21</v>
      </c>
      <c r="D71" s="16">
        <v>19.600000000000001</v>
      </c>
      <c r="E71" s="16">
        <v>15.63</v>
      </c>
      <c r="F71" s="16">
        <v>9.15</v>
      </c>
      <c r="G71" s="16">
        <v>8.08</v>
      </c>
      <c r="H71" s="16">
        <v>9.77</v>
      </c>
      <c r="I71" s="16">
        <v>9.3699999999999992</v>
      </c>
      <c r="J71" s="16">
        <v>8.1199999999999992</v>
      </c>
      <c r="K71" s="16">
        <v>7.53</v>
      </c>
      <c r="L71" s="16">
        <v>8.1300000000000008</v>
      </c>
      <c r="M71" s="16">
        <v>16.84</v>
      </c>
      <c r="N71" s="111">
        <f t="shared" si="10"/>
        <v>13.209166666666667</v>
      </c>
      <c r="AB71" s="16"/>
      <c r="AC71" s="16"/>
      <c r="AD71" s="16"/>
      <c r="AE71" s="16"/>
      <c r="AJ71" s="16"/>
    </row>
    <row r="72" spans="1:36" ht="15" x14ac:dyDescent="0.25">
      <c r="A72" s="9">
        <v>2004</v>
      </c>
      <c r="B72" s="16">
        <v>23.48</v>
      </c>
      <c r="C72" s="16">
        <v>23.78</v>
      </c>
      <c r="D72" s="16">
        <v>27.2</v>
      </c>
      <c r="E72" s="16">
        <v>20.09</v>
      </c>
      <c r="F72" s="16">
        <v>13.45</v>
      </c>
      <c r="G72" s="16">
        <v>11.52</v>
      </c>
      <c r="H72" s="16">
        <v>9.17</v>
      </c>
      <c r="I72" s="16">
        <v>9.6999999999999993</v>
      </c>
      <c r="J72" s="16">
        <v>7.53</v>
      </c>
      <c r="K72" s="16">
        <v>8.3699999999999992</v>
      </c>
      <c r="L72" s="16">
        <v>4.09</v>
      </c>
      <c r="M72" s="16">
        <v>5.82</v>
      </c>
      <c r="N72" s="111">
        <f>AVERAGE(B72:M72)</f>
        <v>13.683333333333332</v>
      </c>
    </row>
    <row r="73" spans="1:36" ht="15" x14ac:dyDescent="0.25">
      <c r="A73" s="9">
        <v>2005</v>
      </c>
      <c r="B73" s="16">
        <v>7.11</v>
      </c>
      <c r="C73" s="16">
        <v>17.39</v>
      </c>
      <c r="D73" s="16">
        <v>16.38</v>
      </c>
      <c r="E73" s="16">
        <v>16.260000000000002</v>
      </c>
      <c r="F73" s="16">
        <v>8.3000000000000007</v>
      </c>
      <c r="G73" s="16">
        <v>7.25</v>
      </c>
      <c r="H73" s="16">
        <v>9.6</v>
      </c>
      <c r="I73" s="16">
        <v>8.1199999999999992</v>
      </c>
      <c r="J73" s="16">
        <v>7.02</v>
      </c>
      <c r="K73" s="16">
        <v>8.17</v>
      </c>
      <c r="L73" s="16">
        <v>8.57</v>
      </c>
      <c r="M73" s="16">
        <v>15.38</v>
      </c>
      <c r="N73" s="111">
        <f t="shared" si="10"/>
        <v>10.795833333333333</v>
      </c>
    </row>
    <row r="74" spans="1:36" ht="15" x14ac:dyDescent="0.25">
      <c r="A74" s="9">
        <v>2006</v>
      </c>
      <c r="B74" s="16">
        <v>22.86</v>
      </c>
      <c r="C74" s="16">
        <v>24.86</v>
      </c>
      <c r="D74" s="16">
        <v>26.2</v>
      </c>
      <c r="E74" s="16">
        <v>16.899999999999999</v>
      </c>
      <c r="F74" s="16">
        <v>10.82</v>
      </c>
      <c r="G74" s="16">
        <v>10.039999999999999</v>
      </c>
      <c r="H74" s="16">
        <v>9.5500000000000007</v>
      </c>
      <c r="I74" s="16">
        <v>10.86</v>
      </c>
      <c r="J74" s="16">
        <v>7.76</v>
      </c>
      <c r="K74" s="16">
        <v>7.5</v>
      </c>
      <c r="L74" s="16">
        <v>9.9</v>
      </c>
      <c r="M74" s="16">
        <v>14.91</v>
      </c>
      <c r="N74" s="111">
        <f t="shared" si="10"/>
        <v>14.346666666666664</v>
      </c>
    </row>
    <row r="75" spans="1:36" ht="15" x14ac:dyDescent="0.25">
      <c r="A75" s="9">
        <v>2007</v>
      </c>
      <c r="B75" s="16">
        <v>28.88</v>
      </c>
      <c r="C75" s="16">
        <v>22.05</v>
      </c>
      <c r="D75" s="16">
        <v>24.24</v>
      </c>
      <c r="E75" s="16"/>
      <c r="F75" s="16">
        <v>7.83</v>
      </c>
      <c r="G75" s="16">
        <v>8.5500000000000007</v>
      </c>
      <c r="H75" s="16">
        <v>8.17</v>
      </c>
      <c r="I75" s="16">
        <v>6.8</v>
      </c>
      <c r="J75" s="16">
        <v>7.14</v>
      </c>
      <c r="K75" s="16">
        <v>7.92</v>
      </c>
      <c r="L75" s="16">
        <v>9.2200000000000006</v>
      </c>
      <c r="M75" s="16">
        <v>16</v>
      </c>
      <c r="N75" s="111">
        <f t="shared" si="10"/>
        <v>13.345454545454546</v>
      </c>
      <c r="AC75" s="16"/>
      <c r="AD75" s="16"/>
    </row>
    <row r="76" spans="1:36" ht="15" x14ac:dyDescent="0.25">
      <c r="A76" s="9">
        <v>2008</v>
      </c>
      <c r="B76" s="16">
        <v>26.18</v>
      </c>
      <c r="C76" s="16">
        <v>22.06</v>
      </c>
      <c r="D76" s="16">
        <v>22.44</v>
      </c>
      <c r="E76" s="16">
        <v>18.809999999999999</v>
      </c>
      <c r="F76" s="16">
        <v>11.88</v>
      </c>
      <c r="G76" s="16">
        <v>8.32</v>
      </c>
      <c r="H76" s="16">
        <v>7.76</v>
      </c>
      <c r="I76" s="16">
        <v>7.48</v>
      </c>
      <c r="J76" s="16">
        <v>7.73</v>
      </c>
      <c r="K76" s="16">
        <v>8.89</v>
      </c>
      <c r="L76" s="16">
        <v>7.97</v>
      </c>
      <c r="M76" s="16">
        <v>19.72</v>
      </c>
      <c r="N76" s="111">
        <f t="shared" si="10"/>
        <v>14.103333333333333</v>
      </c>
      <c r="AC76" s="16"/>
      <c r="AD76" s="16"/>
    </row>
    <row r="77" spans="1:36" ht="15" x14ac:dyDescent="0.25">
      <c r="A77" s="9">
        <v>2009</v>
      </c>
      <c r="B77" s="16">
        <v>25.47</v>
      </c>
      <c r="C77" s="16">
        <v>28.86</v>
      </c>
      <c r="D77" s="16">
        <v>26.57</v>
      </c>
      <c r="E77" s="16">
        <v>22.85</v>
      </c>
      <c r="F77" s="16">
        <v>12.41</v>
      </c>
      <c r="G77" s="16">
        <v>9.11</v>
      </c>
      <c r="H77" s="16">
        <v>12</v>
      </c>
      <c r="I77" s="16">
        <v>9.93</v>
      </c>
      <c r="J77" s="16">
        <v>9.15</v>
      </c>
      <c r="K77" s="16">
        <v>7.49</v>
      </c>
      <c r="L77" s="16">
        <v>10.4</v>
      </c>
      <c r="M77" s="16">
        <v>17.84</v>
      </c>
      <c r="N77" s="111">
        <f t="shared" si="10"/>
        <v>16.006666666666668</v>
      </c>
      <c r="AC77" s="16"/>
      <c r="AD77" s="16"/>
    </row>
    <row r="78" spans="1:36" ht="15" x14ac:dyDescent="0.25">
      <c r="A78" s="9">
        <v>2010</v>
      </c>
      <c r="B78" s="16">
        <v>22.46</v>
      </c>
      <c r="C78" s="16">
        <v>21.36</v>
      </c>
      <c r="D78" s="16">
        <v>19.63</v>
      </c>
      <c r="E78" s="16">
        <v>18.079999999999998</v>
      </c>
      <c r="F78" s="16">
        <v>12.77</v>
      </c>
      <c r="G78" s="16">
        <v>7.27</v>
      </c>
      <c r="H78" s="16">
        <v>7.19</v>
      </c>
      <c r="I78" s="16">
        <v>6.82</v>
      </c>
      <c r="J78" s="16">
        <v>9.89</v>
      </c>
      <c r="K78" s="16">
        <v>7.02</v>
      </c>
      <c r="L78" s="16">
        <v>8.44</v>
      </c>
      <c r="M78" s="16">
        <v>17.010000000000002</v>
      </c>
      <c r="N78" s="111">
        <f t="shared" si="10"/>
        <v>13.161666666666664</v>
      </c>
      <c r="AC78" s="16"/>
      <c r="AD78" s="16"/>
    </row>
    <row r="79" spans="1:36" ht="15" x14ac:dyDescent="0.25">
      <c r="A79" s="9">
        <v>2011</v>
      </c>
      <c r="B79" s="16">
        <v>17.82</v>
      </c>
      <c r="C79" s="16">
        <v>23.05</v>
      </c>
      <c r="D79" s="16">
        <v>23.23</v>
      </c>
      <c r="E79" s="16">
        <v>16.95</v>
      </c>
      <c r="F79" s="16">
        <v>11.91</v>
      </c>
      <c r="G79" s="16">
        <v>7.56</v>
      </c>
      <c r="H79" s="16">
        <v>9.08</v>
      </c>
      <c r="I79" s="16">
        <v>6.83</v>
      </c>
      <c r="J79" s="16">
        <v>7.09</v>
      </c>
      <c r="K79" s="16">
        <v>7.17</v>
      </c>
      <c r="L79" s="16">
        <v>7.29</v>
      </c>
      <c r="M79" s="16">
        <v>14.59</v>
      </c>
      <c r="N79" s="111">
        <f t="shared" si="10"/>
        <v>12.714166666666666</v>
      </c>
      <c r="AC79" s="16"/>
      <c r="AD79" s="16"/>
    </row>
    <row r="80" spans="1:36" ht="15" x14ac:dyDescent="0.25">
      <c r="A80" s="9">
        <v>2012</v>
      </c>
      <c r="B80" s="16">
        <v>26.62</v>
      </c>
      <c r="C80" s="16">
        <v>21.64</v>
      </c>
      <c r="D80" s="16">
        <v>23.93</v>
      </c>
      <c r="E80" s="16">
        <v>12.35</v>
      </c>
      <c r="F80" s="16">
        <v>8.4</v>
      </c>
      <c r="G80" s="16">
        <v>8.5</v>
      </c>
      <c r="H80" s="16">
        <v>12.02</v>
      </c>
      <c r="I80" s="16">
        <v>6.54</v>
      </c>
      <c r="J80" s="16">
        <v>7.65</v>
      </c>
      <c r="K80" s="16">
        <v>7.58</v>
      </c>
      <c r="L80" s="16">
        <v>12.52</v>
      </c>
      <c r="M80" s="16">
        <v>14.32</v>
      </c>
      <c r="N80" s="111">
        <f t="shared" si="10"/>
        <v>13.505833333333335</v>
      </c>
      <c r="AC80" s="16"/>
      <c r="AD80" s="16"/>
    </row>
    <row r="81" spans="1:30" ht="15" x14ac:dyDescent="0.25">
      <c r="A81" s="9">
        <v>2013</v>
      </c>
      <c r="B81" s="16">
        <v>25.83</v>
      </c>
      <c r="C81" s="16">
        <v>23.54</v>
      </c>
      <c r="D81" s="16">
        <v>23.13</v>
      </c>
      <c r="E81" s="16">
        <v>19.309999999999999</v>
      </c>
      <c r="F81" s="16">
        <v>11.87</v>
      </c>
      <c r="G81" s="16">
        <v>7.39</v>
      </c>
      <c r="H81" s="16">
        <v>9.52</v>
      </c>
      <c r="I81" s="16">
        <v>7.63</v>
      </c>
      <c r="J81" s="16">
        <v>6.78</v>
      </c>
      <c r="K81" s="16">
        <v>6.7</v>
      </c>
      <c r="L81" s="16">
        <v>9.31</v>
      </c>
      <c r="M81" s="16">
        <v>19.3</v>
      </c>
      <c r="N81" s="111">
        <f t="shared" si="10"/>
        <v>14.192500000000001</v>
      </c>
      <c r="AC81" s="16"/>
      <c r="AD81" s="16"/>
    </row>
    <row r="82" spans="1:30" ht="15" x14ac:dyDescent="0.25">
      <c r="A82" s="9">
        <v>2014</v>
      </c>
      <c r="B82" s="16">
        <v>21.35</v>
      </c>
      <c r="C82" s="16">
        <v>23.21</v>
      </c>
      <c r="D82" s="16">
        <v>21.16</v>
      </c>
      <c r="E82" s="16">
        <v>20.7</v>
      </c>
      <c r="F82" s="16">
        <v>12.73</v>
      </c>
      <c r="G82" s="16">
        <v>10.74</v>
      </c>
      <c r="H82" s="16">
        <v>16.329999999999998</v>
      </c>
      <c r="I82" s="16">
        <v>9.01</v>
      </c>
      <c r="J82" s="16">
        <v>6.35</v>
      </c>
      <c r="K82" s="16">
        <v>6.83</v>
      </c>
      <c r="L82" s="16">
        <v>10.08</v>
      </c>
      <c r="M82" s="16">
        <v>15.6</v>
      </c>
      <c r="N82" s="111">
        <f t="shared" si="10"/>
        <v>14.5075</v>
      </c>
      <c r="AC82" s="16"/>
      <c r="AD82" s="16"/>
    </row>
    <row r="83" spans="1:30" ht="15" x14ac:dyDescent="0.25">
      <c r="A83" s="9">
        <v>2015</v>
      </c>
      <c r="B83" s="16">
        <v>27.36</v>
      </c>
      <c r="C83" s="16">
        <v>22.47</v>
      </c>
      <c r="D83" s="16">
        <v>25.51</v>
      </c>
      <c r="E83" s="16">
        <v>20.38</v>
      </c>
      <c r="F83" s="16">
        <v>16.38</v>
      </c>
      <c r="G83" s="16">
        <v>15.07</v>
      </c>
      <c r="H83" s="16">
        <v>14.02</v>
      </c>
      <c r="I83" s="16">
        <v>12.63</v>
      </c>
      <c r="J83" s="16">
        <v>8.19</v>
      </c>
      <c r="K83" s="16">
        <v>7.49</v>
      </c>
      <c r="L83" s="16">
        <v>9.77</v>
      </c>
      <c r="M83" s="16">
        <v>17.059999999999999</v>
      </c>
      <c r="N83" s="111">
        <f t="shared" si="10"/>
        <v>16.360833333333336</v>
      </c>
      <c r="AC83" s="16"/>
      <c r="AD83" s="16"/>
    </row>
    <row r="84" spans="1:30" ht="15" x14ac:dyDescent="0.25">
      <c r="A84" s="9">
        <v>2016</v>
      </c>
      <c r="B84" s="16">
        <v>21.29</v>
      </c>
      <c r="C84" s="16">
        <v>26.27</v>
      </c>
      <c r="D84" s="16">
        <v>22.25</v>
      </c>
      <c r="E84" s="16">
        <v>17.09</v>
      </c>
      <c r="F84" s="16">
        <v>9.94</v>
      </c>
      <c r="G84" s="16">
        <v>8.99</v>
      </c>
      <c r="H84" s="16">
        <v>9.94</v>
      </c>
      <c r="I84" s="16">
        <v>8.9700000000000006</v>
      </c>
      <c r="J84" s="16">
        <v>7.55</v>
      </c>
      <c r="K84" s="16">
        <v>7.08</v>
      </c>
      <c r="L84" s="16">
        <v>7.43</v>
      </c>
      <c r="M84" s="16">
        <v>15.84</v>
      </c>
      <c r="N84" s="111">
        <f t="shared" si="10"/>
        <v>13.553333333333335</v>
      </c>
      <c r="AC84" s="16"/>
      <c r="AD84" s="16"/>
    </row>
    <row r="85" spans="1:30" ht="15" x14ac:dyDescent="0.25">
      <c r="A85" s="9">
        <v>2017</v>
      </c>
      <c r="B85" s="16">
        <v>23.94</v>
      </c>
      <c r="C85" s="16">
        <v>21.45</v>
      </c>
      <c r="D85" s="16">
        <v>24.61</v>
      </c>
      <c r="E85" s="16">
        <v>17.2</v>
      </c>
      <c r="F85" s="16">
        <v>6.92</v>
      </c>
      <c r="G85" s="16">
        <v>7.36</v>
      </c>
      <c r="H85" s="16">
        <v>8.4</v>
      </c>
      <c r="I85" s="16">
        <v>7.72</v>
      </c>
      <c r="J85" s="16">
        <v>6.74</v>
      </c>
      <c r="K85" s="16">
        <v>8.9499999999999993</v>
      </c>
      <c r="L85" s="16">
        <v>7.08</v>
      </c>
      <c r="M85" s="16">
        <v>16.8</v>
      </c>
      <c r="N85" s="111">
        <f t="shared" si="10"/>
        <v>13.097500000000002</v>
      </c>
      <c r="S85" s="1"/>
      <c r="AC85" s="16"/>
      <c r="AD85" s="16"/>
    </row>
    <row r="86" spans="1:30" ht="15" x14ac:dyDescent="0.25">
      <c r="A86" s="9">
        <v>2018</v>
      </c>
      <c r="B86" s="16">
        <v>17.760000000000002</v>
      </c>
      <c r="C86" s="16">
        <v>29.17</v>
      </c>
      <c r="D86" s="16">
        <v>23.36</v>
      </c>
      <c r="E86" s="16">
        <v>17.36</v>
      </c>
      <c r="F86" s="16">
        <v>8.76</v>
      </c>
      <c r="G86" s="16">
        <v>7.77</v>
      </c>
      <c r="H86" s="16">
        <v>13.37</v>
      </c>
      <c r="I86" s="16">
        <v>10.6</v>
      </c>
      <c r="J86" s="16">
        <v>6.27</v>
      </c>
      <c r="K86" s="16">
        <v>8.19</v>
      </c>
      <c r="L86" s="16">
        <v>9.6389999999999993</v>
      </c>
      <c r="M86" s="16">
        <v>20.260999999999999</v>
      </c>
      <c r="N86" s="111">
        <f t="shared" si="10"/>
        <v>14.375833333333334</v>
      </c>
      <c r="S86" s="1"/>
      <c r="AC86" s="16"/>
      <c r="AD86" s="16"/>
    </row>
    <row r="87" spans="1:30" ht="15" x14ac:dyDescent="0.25">
      <c r="A87" s="9">
        <v>2019</v>
      </c>
      <c r="B87" s="16">
        <v>23.666</v>
      </c>
      <c r="C87" s="16">
        <v>23.571999999999999</v>
      </c>
      <c r="D87" s="16">
        <v>25.699000000000002</v>
      </c>
      <c r="E87" s="16">
        <v>18.984999999999999</v>
      </c>
      <c r="F87" s="16">
        <v>8.9649999999999999</v>
      </c>
      <c r="G87" s="16">
        <v>12.375</v>
      </c>
      <c r="H87" s="16">
        <v>10.815</v>
      </c>
      <c r="I87" s="16">
        <v>9.2850000000000001</v>
      </c>
      <c r="J87" s="16">
        <v>7.2930000000000001</v>
      </c>
      <c r="K87" s="16">
        <v>6.7309999999999999</v>
      </c>
      <c r="L87" s="16">
        <v>10.032999999999999</v>
      </c>
      <c r="M87" s="16">
        <v>13.917999999999999</v>
      </c>
      <c r="N87" s="111">
        <f t="shared" si="10"/>
        <v>14.278083333333333</v>
      </c>
      <c r="S87" s="1"/>
    </row>
    <row r="88" spans="1:30" ht="15" x14ac:dyDescent="0.25">
      <c r="A88" s="9">
        <v>2020</v>
      </c>
      <c r="B88" s="16">
        <v>21.963000000000001</v>
      </c>
      <c r="C88" s="16">
        <v>24.66</v>
      </c>
      <c r="D88" s="16">
        <v>25.760999999999999</v>
      </c>
      <c r="E88" s="16">
        <v>17.704999999999998</v>
      </c>
      <c r="F88" s="16">
        <v>11.678000000000001</v>
      </c>
      <c r="G88" s="16">
        <v>7.3369999999999997</v>
      </c>
      <c r="H88" s="16">
        <v>9.0210000000000008</v>
      </c>
      <c r="I88" s="16">
        <v>6.71</v>
      </c>
      <c r="J88" s="16">
        <v>6.3789999999999996</v>
      </c>
      <c r="K88" s="16">
        <v>7.2690000000000001</v>
      </c>
      <c r="L88" s="16">
        <v>9.6850000000000005</v>
      </c>
      <c r="M88" s="16">
        <v>15.920999999999999</v>
      </c>
      <c r="N88" s="111">
        <f>AVERAGE(B88:M88)</f>
        <v>13.674083333333334</v>
      </c>
      <c r="S88" s="1"/>
    </row>
    <row r="89" spans="1:30" ht="15" x14ac:dyDescent="0.25">
      <c r="A89" s="9">
        <v>2021</v>
      </c>
      <c r="B89" s="16">
        <v>22.53</v>
      </c>
      <c r="C89" s="16">
        <v>21.646000000000001</v>
      </c>
      <c r="D89" s="16">
        <v>24.22</v>
      </c>
      <c r="E89" s="16">
        <v>17.902999999999999</v>
      </c>
      <c r="F89" s="16">
        <v>13.329000000000001</v>
      </c>
      <c r="G89" s="16">
        <v>8.27</v>
      </c>
      <c r="H89" s="16"/>
      <c r="I89" s="16"/>
      <c r="J89" s="16">
        <v>6.8959999999999999</v>
      </c>
      <c r="K89" s="16">
        <v>6.1760000000000002</v>
      </c>
      <c r="L89" s="16"/>
      <c r="M89" s="16"/>
      <c r="N89" s="111"/>
      <c r="S89" s="1"/>
    </row>
    <row r="90" spans="1:30" ht="15" x14ac:dyDescent="0.25">
      <c r="A90" s="9">
        <v>2022</v>
      </c>
      <c r="B90" s="16"/>
      <c r="C90" s="16"/>
      <c r="D90" s="16"/>
      <c r="E90" s="16"/>
      <c r="F90" s="16"/>
      <c r="G90" s="16"/>
      <c r="H90" s="16"/>
      <c r="I90" s="16"/>
      <c r="J90" s="16"/>
      <c r="K90" s="16"/>
      <c r="L90" s="16"/>
      <c r="M90" s="16"/>
      <c r="N90" s="111"/>
      <c r="S90" s="1"/>
    </row>
    <row r="91" spans="1:30" ht="15" x14ac:dyDescent="0.25">
      <c r="A91" s="9">
        <v>2023</v>
      </c>
      <c r="B91" s="16"/>
      <c r="C91" s="16"/>
      <c r="D91" s="16"/>
      <c r="E91" s="16"/>
      <c r="F91" s="16"/>
      <c r="G91" s="16"/>
      <c r="H91" s="16"/>
      <c r="I91" s="16"/>
      <c r="J91" s="16"/>
      <c r="K91" s="16"/>
      <c r="L91" s="16"/>
      <c r="M91" s="16"/>
      <c r="N91" s="111"/>
      <c r="S91" s="1"/>
    </row>
    <row r="92" spans="1:30" ht="15" x14ac:dyDescent="0.25">
      <c r="A92" s="9">
        <v>2024</v>
      </c>
      <c r="B92" s="16"/>
      <c r="C92" s="16"/>
      <c r="D92" s="16"/>
      <c r="E92" s="16"/>
      <c r="F92" s="16"/>
      <c r="G92" s="16"/>
      <c r="H92" s="16"/>
      <c r="I92" s="16"/>
      <c r="J92" s="16"/>
      <c r="K92" s="16"/>
      <c r="L92" s="16"/>
      <c r="M92" s="16"/>
      <c r="N92" s="111"/>
      <c r="S92" s="1"/>
    </row>
    <row r="93" spans="1:30" ht="15" x14ac:dyDescent="0.25">
      <c r="A93" s="9">
        <v>2025</v>
      </c>
      <c r="B93" s="16"/>
      <c r="C93" s="16"/>
      <c r="D93" s="16"/>
      <c r="E93" s="16"/>
      <c r="F93" s="16"/>
      <c r="G93" s="16"/>
      <c r="H93" s="16"/>
      <c r="I93" s="16"/>
      <c r="J93" s="16"/>
      <c r="K93" s="16"/>
      <c r="L93" s="16"/>
      <c r="M93" s="16"/>
      <c r="N93" s="111"/>
      <c r="S93" s="1"/>
    </row>
    <row r="94" spans="1:30" ht="15" x14ac:dyDescent="0.25">
      <c r="A94" s="9">
        <v>2026</v>
      </c>
      <c r="B94" s="16"/>
      <c r="C94" s="16"/>
      <c r="D94" s="16"/>
      <c r="E94" s="16"/>
      <c r="F94" s="16"/>
      <c r="G94" s="16"/>
      <c r="H94" s="16"/>
      <c r="I94" s="16"/>
      <c r="J94" s="16"/>
      <c r="K94" s="16"/>
      <c r="L94" s="16"/>
      <c r="M94" s="16"/>
      <c r="N94" s="111"/>
      <c r="S94" s="1"/>
    </row>
    <row r="95" spans="1:30" ht="15" x14ac:dyDescent="0.25">
      <c r="A95" s="9">
        <v>2027</v>
      </c>
      <c r="B95" s="16"/>
      <c r="C95" s="16"/>
      <c r="D95" s="16"/>
      <c r="E95" s="16"/>
      <c r="F95" s="16"/>
      <c r="G95" s="16"/>
      <c r="H95" s="16"/>
      <c r="I95" s="16"/>
      <c r="J95" s="16"/>
      <c r="K95" s="16"/>
      <c r="L95" s="16"/>
      <c r="M95" s="16"/>
      <c r="N95" s="111"/>
      <c r="S95" s="1"/>
    </row>
    <row r="96" spans="1:30" x14ac:dyDescent="0.2">
      <c r="A96" s="9">
        <v>2028</v>
      </c>
      <c r="R96" s="16"/>
      <c r="S96" s="1"/>
    </row>
    <row r="97" spans="1:20" ht="15" x14ac:dyDescent="0.25">
      <c r="A97" s="7"/>
      <c r="N97" s="112"/>
      <c r="R97" s="16"/>
      <c r="S97" s="16"/>
      <c r="T97" s="16"/>
    </row>
    <row r="98" spans="1:20" ht="15" x14ac:dyDescent="0.25">
      <c r="A98" s="9" t="s">
        <v>18</v>
      </c>
      <c r="B98" s="90">
        <f>AVERAGE(B33:B95)</f>
        <v>22.240754482699472</v>
      </c>
      <c r="C98" s="90">
        <f t="shared" ref="C98:M98" si="11">AVERAGE(C63:C95)</f>
        <v>23.398545454545459</v>
      </c>
      <c r="D98" s="90">
        <f t="shared" si="11"/>
        <v>23.489090909090915</v>
      </c>
      <c r="E98" s="90">
        <f t="shared" si="11"/>
        <v>18.493318181818179</v>
      </c>
      <c r="F98" s="90">
        <f t="shared" si="11"/>
        <v>11.351173913043477</v>
      </c>
      <c r="G98" s="90">
        <f t="shared" si="11"/>
        <v>9.1626739130434789</v>
      </c>
      <c r="H98" s="90">
        <f t="shared" si="11"/>
        <v>10.515500000000003</v>
      </c>
      <c r="I98" s="90">
        <f t="shared" si="11"/>
        <v>8.9745454545454528</v>
      </c>
      <c r="J98" s="90">
        <f t="shared" si="11"/>
        <v>7.5753260869565224</v>
      </c>
      <c r="K98" s="90">
        <f t="shared" si="11"/>
        <v>7.6902608695652166</v>
      </c>
      <c r="L98" s="90">
        <f t="shared" si="11"/>
        <v>9.3447272727272761</v>
      </c>
      <c r="M98" s="90">
        <f t="shared" si="11"/>
        <v>16.273409090909091</v>
      </c>
      <c r="N98" s="111">
        <f>AVERAGE(N70:N95)</f>
        <v>13.813310473152582</v>
      </c>
      <c r="R98" s="16"/>
      <c r="S98" s="16"/>
      <c r="T98" s="16"/>
    </row>
    <row r="99" spans="1:20" ht="15" x14ac:dyDescent="0.25">
      <c r="A99" s="9" t="s">
        <v>19</v>
      </c>
      <c r="B99" s="90">
        <f>STDEV(B33:B95)</f>
        <v>5.0454304941548429</v>
      </c>
      <c r="C99" s="90">
        <f t="shared" ref="C99:M99" si="12">STDEV(C63:C95)</f>
        <v>2.5474688974645763</v>
      </c>
      <c r="D99" s="90">
        <f t="shared" si="12"/>
        <v>2.5884165394731031</v>
      </c>
      <c r="E99" s="90">
        <f t="shared" si="12"/>
        <v>2.7029866794302988</v>
      </c>
      <c r="F99" s="90">
        <f t="shared" si="12"/>
        <v>2.6392201913405229</v>
      </c>
      <c r="G99" s="90">
        <f t="shared" si="12"/>
        <v>1.9482250057231305</v>
      </c>
      <c r="H99" s="90">
        <f t="shared" si="12"/>
        <v>2.2237624220054939</v>
      </c>
      <c r="I99" s="90">
        <f t="shared" si="12"/>
        <v>1.8334601097449637</v>
      </c>
      <c r="J99" s="90">
        <f t="shared" si="12"/>
        <v>1.0116491667377807</v>
      </c>
      <c r="K99" s="90">
        <f t="shared" si="12"/>
        <v>0.92825144601859</v>
      </c>
      <c r="L99" s="90">
        <f t="shared" si="12"/>
        <v>2.0350719522044671</v>
      </c>
      <c r="M99" s="90">
        <f t="shared" si="12"/>
        <v>2.9515137788226644</v>
      </c>
      <c r="N99" s="111">
        <f>STDEV(N70:N95)</f>
        <v>1.1769566549897743</v>
      </c>
      <c r="R99" s="16"/>
      <c r="S99" s="16"/>
      <c r="T99" s="16"/>
    </row>
    <row r="100" spans="1:20" ht="15" x14ac:dyDescent="0.25">
      <c r="A100" s="9" t="s">
        <v>20</v>
      </c>
      <c r="B100" s="90">
        <f t="shared" ref="B100:M100" si="13">B99/B98*100</f>
        <v>22.685518596410734</v>
      </c>
      <c r="C100" s="90">
        <f t="shared" si="13"/>
        <v>10.887295974928641</v>
      </c>
      <c r="D100" s="90">
        <f t="shared" si="13"/>
        <v>11.01965397252269</v>
      </c>
      <c r="E100" s="90">
        <f t="shared" si="13"/>
        <v>14.616017811707566</v>
      </c>
      <c r="F100" s="90">
        <f t="shared" si="13"/>
        <v>23.250636555817646</v>
      </c>
      <c r="G100" s="90">
        <f t="shared" si="13"/>
        <v>21.262625126817451</v>
      </c>
      <c r="H100" s="90">
        <f t="shared" si="13"/>
        <v>21.147472036569763</v>
      </c>
      <c r="I100" s="90">
        <f t="shared" si="13"/>
        <v>20.429559569686592</v>
      </c>
      <c r="J100" s="90">
        <f t="shared" si="13"/>
        <v>13.354529628495806</v>
      </c>
      <c r="K100" s="90">
        <f t="shared" si="13"/>
        <v>12.070480595687131</v>
      </c>
      <c r="L100" s="90">
        <f t="shared" si="13"/>
        <v>21.7777565124223</v>
      </c>
      <c r="M100" s="90">
        <f t="shared" si="13"/>
        <v>18.137034239933694</v>
      </c>
      <c r="N100" s="111">
        <f>N99/N98*100</f>
        <v>8.5204532054592992</v>
      </c>
      <c r="R100" s="16"/>
      <c r="S100" s="16"/>
      <c r="T100" s="16"/>
    </row>
    <row r="101" spans="1:20" ht="15" x14ac:dyDescent="0.25">
      <c r="A101" s="9" t="s">
        <v>21</v>
      </c>
      <c r="B101" s="90">
        <f>MIN(B33:B95)</f>
        <v>2.9170808952231013</v>
      </c>
      <c r="C101" s="90">
        <f t="shared" ref="C101:M101" si="14">MIN(C63:C95)</f>
        <v>17.39</v>
      </c>
      <c r="D101" s="90">
        <f t="shared" si="14"/>
        <v>16.38</v>
      </c>
      <c r="E101" s="90">
        <f t="shared" si="14"/>
        <v>12.35</v>
      </c>
      <c r="F101" s="90">
        <f t="shared" si="14"/>
        <v>6.92</v>
      </c>
      <c r="G101" s="90">
        <f t="shared" si="14"/>
        <v>7.25</v>
      </c>
      <c r="H101" s="90">
        <f t="shared" si="14"/>
        <v>7.19</v>
      </c>
      <c r="I101" s="90">
        <f t="shared" si="14"/>
        <v>6.54</v>
      </c>
      <c r="J101" s="90">
        <f t="shared" si="14"/>
        <v>6.27</v>
      </c>
      <c r="K101" s="90">
        <f t="shared" si="14"/>
        <v>6.1760000000000002</v>
      </c>
      <c r="L101" s="90">
        <f t="shared" si="14"/>
        <v>4.09</v>
      </c>
      <c r="M101" s="90">
        <f t="shared" si="14"/>
        <v>5.82</v>
      </c>
      <c r="N101" s="111">
        <f>MIN(N70:N95)</f>
        <v>10.795833333333333</v>
      </c>
      <c r="R101" s="16"/>
      <c r="S101" s="16"/>
      <c r="T101" s="16"/>
    </row>
    <row r="102" spans="1:20" ht="15" x14ac:dyDescent="0.25">
      <c r="A102" s="9" t="s">
        <v>22</v>
      </c>
      <c r="B102" s="90">
        <f>MAX(B33:B95)</f>
        <v>28.88</v>
      </c>
      <c r="C102" s="90">
        <f t="shared" ref="C102:M102" si="15">MAX(C63:C95)</f>
        <v>29.17</v>
      </c>
      <c r="D102" s="90">
        <f t="shared" si="15"/>
        <v>27.2</v>
      </c>
      <c r="E102" s="90">
        <f t="shared" si="15"/>
        <v>25.96</v>
      </c>
      <c r="F102" s="90">
        <f t="shared" si="15"/>
        <v>17.559999999999999</v>
      </c>
      <c r="G102" s="90">
        <f t="shared" si="15"/>
        <v>15.07</v>
      </c>
      <c r="H102" s="90">
        <f t="shared" si="15"/>
        <v>16.329999999999998</v>
      </c>
      <c r="I102" s="90">
        <f t="shared" si="15"/>
        <v>12.63</v>
      </c>
      <c r="J102" s="90">
        <f t="shared" si="15"/>
        <v>9.89</v>
      </c>
      <c r="K102" s="90">
        <f t="shared" si="15"/>
        <v>10.039999999999999</v>
      </c>
      <c r="L102" s="90">
        <f t="shared" si="15"/>
        <v>13.93</v>
      </c>
      <c r="M102" s="90">
        <f t="shared" si="15"/>
        <v>20.260999999999999</v>
      </c>
      <c r="N102" s="111">
        <f>MAX(N70:N95)</f>
        <v>16.360833333333336</v>
      </c>
      <c r="R102" s="16"/>
      <c r="S102" s="16"/>
      <c r="T102" s="16"/>
    </row>
    <row r="103" spans="1:20" ht="15" x14ac:dyDescent="0.25">
      <c r="A103" s="9" t="s">
        <v>23</v>
      </c>
      <c r="B103" s="90">
        <f>QUARTILE(B33:B95,1)</f>
        <v>21.444777173913042</v>
      </c>
      <c r="C103" s="90">
        <f t="shared" ref="C103:M103" si="16">QUARTILE(C63:C95,1)</f>
        <v>22.052500000000002</v>
      </c>
      <c r="D103" s="90">
        <f t="shared" si="16"/>
        <v>22.46</v>
      </c>
      <c r="E103" s="90">
        <f t="shared" si="16"/>
        <v>17.1175</v>
      </c>
      <c r="F103" s="90">
        <f t="shared" si="16"/>
        <v>9.057500000000001</v>
      </c>
      <c r="G103" s="90">
        <f t="shared" si="16"/>
        <v>7.6649999999999991</v>
      </c>
      <c r="H103" s="90">
        <f t="shared" si="16"/>
        <v>9.1024999999999991</v>
      </c>
      <c r="I103" s="90">
        <f t="shared" si="16"/>
        <v>7.5175000000000001</v>
      </c>
      <c r="J103" s="90">
        <f t="shared" si="16"/>
        <v>6.8380000000000001</v>
      </c>
      <c r="K103" s="90">
        <f t="shared" si="16"/>
        <v>7.05</v>
      </c>
      <c r="L103" s="90">
        <f t="shared" si="16"/>
        <v>8.2074999999999996</v>
      </c>
      <c r="M103" s="90">
        <f t="shared" si="16"/>
        <v>15.435</v>
      </c>
      <c r="N103" s="111">
        <f>QUARTILE(N70:N95,1)</f>
        <v>13.277310606060606</v>
      </c>
      <c r="R103" s="16"/>
      <c r="S103" s="16"/>
      <c r="T103" s="16"/>
    </row>
    <row r="104" spans="1:20" ht="15" x14ac:dyDescent="0.25">
      <c r="A104" s="9" t="s">
        <v>24</v>
      </c>
      <c r="B104" s="90">
        <f t="shared" ref="B104:M104" si="17">QUARTILE(B63:B95,2)</f>
        <v>23.17</v>
      </c>
      <c r="C104" s="90">
        <f t="shared" si="17"/>
        <v>23.130000000000003</v>
      </c>
      <c r="D104" s="90">
        <f t="shared" si="17"/>
        <v>23.835000000000001</v>
      </c>
      <c r="E104" s="90">
        <f t="shared" si="17"/>
        <v>17.991499999999998</v>
      </c>
      <c r="F104" s="90">
        <f t="shared" si="17"/>
        <v>11.87</v>
      </c>
      <c r="G104" s="90">
        <f t="shared" si="17"/>
        <v>8.5500000000000007</v>
      </c>
      <c r="H104" s="90">
        <f t="shared" si="17"/>
        <v>9.8550000000000004</v>
      </c>
      <c r="I104" s="90">
        <f t="shared" si="17"/>
        <v>8.99</v>
      </c>
      <c r="J104" s="90">
        <f t="shared" si="17"/>
        <v>7.53</v>
      </c>
      <c r="K104" s="90">
        <f t="shared" si="17"/>
        <v>7.5</v>
      </c>
      <c r="L104" s="90">
        <f t="shared" si="17"/>
        <v>9.6182499999999997</v>
      </c>
      <c r="M104" s="90">
        <f t="shared" si="17"/>
        <v>16.399999999999999</v>
      </c>
      <c r="N104" s="111">
        <f>QUARTILE(N70:N95,2)</f>
        <v>13.674083333333334</v>
      </c>
      <c r="R104" s="16"/>
      <c r="S104" s="16"/>
      <c r="T104" s="16"/>
    </row>
    <row r="105" spans="1:20" ht="15" x14ac:dyDescent="0.25">
      <c r="A105" s="9" t="s">
        <v>25</v>
      </c>
      <c r="B105" s="90">
        <f t="shared" ref="B105:M105" si="18">QUARTILE(B63:B95,3)</f>
        <v>25.364999999999998</v>
      </c>
      <c r="C105" s="90">
        <f t="shared" si="18"/>
        <v>24.44</v>
      </c>
      <c r="D105" s="90">
        <f t="shared" si="18"/>
        <v>25.477499999999999</v>
      </c>
      <c r="E105" s="90">
        <f t="shared" si="18"/>
        <v>19.895</v>
      </c>
      <c r="F105" s="90">
        <f t="shared" si="18"/>
        <v>12.75</v>
      </c>
      <c r="G105" s="90">
        <f t="shared" si="18"/>
        <v>9.9259999999999984</v>
      </c>
      <c r="H105" s="90">
        <f t="shared" si="18"/>
        <v>11.85</v>
      </c>
      <c r="I105" s="90">
        <f t="shared" si="18"/>
        <v>10.2075</v>
      </c>
      <c r="J105" s="90">
        <f t="shared" si="18"/>
        <v>8.1537499999999987</v>
      </c>
      <c r="K105" s="90">
        <f t="shared" si="18"/>
        <v>8.25</v>
      </c>
      <c r="L105" s="90">
        <f t="shared" si="18"/>
        <v>10.068249999999999</v>
      </c>
      <c r="M105" s="90">
        <f t="shared" si="18"/>
        <v>17.645</v>
      </c>
      <c r="N105" s="111">
        <f>QUARTILE(N70:N95,3)</f>
        <v>14.312374999999999</v>
      </c>
      <c r="R105" s="16"/>
      <c r="S105" s="16"/>
      <c r="T105" s="16"/>
    </row>
    <row r="106" spans="1:20" ht="15" x14ac:dyDescent="0.25">
      <c r="A106" s="9"/>
      <c r="B106" s="16"/>
      <c r="C106" s="16"/>
      <c r="D106" s="16"/>
      <c r="E106" s="16"/>
      <c r="F106" s="16"/>
      <c r="G106" s="16"/>
      <c r="H106" s="16"/>
      <c r="I106" s="16"/>
      <c r="J106" s="16"/>
      <c r="K106" s="16"/>
      <c r="L106" s="16"/>
      <c r="M106" s="16"/>
      <c r="N106" s="111"/>
      <c r="R106" s="16"/>
      <c r="S106" s="16"/>
      <c r="T106" s="16"/>
    </row>
    <row r="107" spans="1:20" ht="15" x14ac:dyDescent="0.25">
      <c r="A107" s="9"/>
      <c r="B107" s="16"/>
      <c r="C107" s="16"/>
      <c r="D107" s="16"/>
      <c r="E107" s="16"/>
      <c r="F107" s="16"/>
      <c r="G107" s="16"/>
      <c r="H107" s="16"/>
      <c r="I107" s="16"/>
      <c r="J107" s="16"/>
      <c r="K107" s="16"/>
      <c r="L107" s="16"/>
      <c r="M107" s="16"/>
      <c r="N107" s="111"/>
      <c r="R107" s="16"/>
      <c r="S107" s="16"/>
      <c r="T107" s="16"/>
    </row>
    <row r="108" spans="1:20" ht="18.75" x14ac:dyDescent="0.3">
      <c r="A108" s="25" t="s">
        <v>33</v>
      </c>
      <c r="R108" s="1"/>
      <c r="S108" s="16"/>
      <c r="T108" s="16"/>
    </row>
    <row r="109" spans="1:20" ht="15.75" x14ac:dyDescent="0.25">
      <c r="A109" s="4" t="s">
        <v>15</v>
      </c>
      <c r="B109" s="74" t="s">
        <v>2</v>
      </c>
      <c r="C109" s="74" t="s">
        <v>3</v>
      </c>
      <c r="D109" s="74" t="s">
        <v>4</v>
      </c>
      <c r="E109" s="74" t="s">
        <v>5</v>
      </c>
      <c r="F109" s="74" t="s">
        <v>6</v>
      </c>
      <c r="G109" s="74" t="s">
        <v>16</v>
      </c>
      <c r="H109" s="74" t="s">
        <v>17</v>
      </c>
      <c r="I109" s="74" t="s">
        <v>7</v>
      </c>
      <c r="J109" s="74" t="s">
        <v>8</v>
      </c>
      <c r="K109" s="74" t="s">
        <v>9</v>
      </c>
      <c r="L109" s="74" t="s">
        <v>10</v>
      </c>
      <c r="M109" s="74" t="s">
        <v>11</v>
      </c>
      <c r="N109" s="104" t="s">
        <v>1</v>
      </c>
      <c r="O109" s="6" t="s">
        <v>14</v>
      </c>
      <c r="R109" s="1"/>
      <c r="T109" s="1"/>
    </row>
    <row r="110" spans="1:20" ht="15.75" x14ac:dyDescent="0.25">
      <c r="A110" s="9">
        <v>1983</v>
      </c>
      <c r="B110" s="74"/>
      <c r="C110" s="74"/>
      <c r="D110" s="74"/>
      <c r="E110" s="74"/>
      <c r="F110" s="74"/>
      <c r="G110" s="74"/>
      <c r="H110" s="74"/>
      <c r="I110" s="74"/>
      <c r="J110" s="16">
        <v>38.5</v>
      </c>
      <c r="K110" s="16">
        <v>36.1</v>
      </c>
      <c r="L110" s="16">
        <v>43.7</v>
      </c>
      <c r="M110" s="16">
        <v>40.4</v>
      </c>
      <c r="N110" s="111">
        <f t="shared" ref="N110:N133" si="19">AVERAGE(B110:M110)</f>
        <v>39.674999999999997</v>
      </c>
      <c r="O110" s="18">
        <f t="shared" ref="O110:O133" si="20">MAX(B110:M110)</f>
        <v>43.7</v>
      </c>
      <c r="R110" s="1"/>
      <c r="T110" s="1"/>
    </row>
    <row r="111" spans="1:20" ht="15" x14ac:dyDescent="0.25">
      <c r="A111" s="9">
        <v>1984</v>
      </c>
      <c r="B111" s="16">
        <v>39.700000000000003</v>
      </c>
      <c r="C111" s="16">
        <v>36.6</v>
      </c>
      <c r="D111" s="16">
        <v>37.5</v>
      </c>
      <c r="E111" s="16">
        <v>38</v>
      </c>
      <c r="F111" s="16">
        <v>38.6</v>
      </c>
      <c r="G111" s="16">
        <v>42</v>
      </c>
      <c r="H111" s="16">
        <v>33.700000000000003</v>
      </c>
      <c r="I111" s="16">
        <v>65.2</v>
      </c>
      <c r="J111" s="16">
        <v>36.6</v>
      </c>
      <c r="K111" s="16">
        <v>34.1</v>
      </c>
      <c r="L111" s="16">
        <v>50.1</v>
      </c>
      <c r="M111" s="16">
        <v>42.8</v>
      </c>
      <c r="N111" s="111">
        <f t="shared" si="19"/>
        <v>41.241666666666674</v>
      </c>
      <c r="O111" s="18">
        <f t="shared" si="20"/>
        <v>65.2</v>
      </c>
    </row>
    <row r="112" spans="1:20" ht="15" x14ac:dyDescent="0.25">
      <c r="A112" s="9">
        <v>1985</v>
      </c>
      <c r="B112" s="16">
        <v>44.2</v>
      </c>
      <c r="C112" s="16">
        <v>40.200000000000003</v>
      </c>
      <c r="D112" s="16">
        <v>41.3</v>
      </c>
      <c r="E112" s="16">
        <v>34.4</v>
      </c>
      <c r="F112" s="16">
        <v>31.5</v>
      </c>
      <c r="G112" s="16">
        <v>36.1</v>
      </c>
      <c r="H112" s="16">
        <v>35.799999999999997</v>
      </c>
      <c r="I112" s="16">
        <v>31.3</v>
      </c>
      <c r="J112" s="16">
        <v>31.1</v>
      </c>
      <c r="K112" s="16">
        <v>44.9</v>
      </c>
      <c r="L112" s="16">
        <v>39.9</v>
      </c>
      <c r="M112" s="16">
        <v>43.4</v>
      </c>
      <c r="N112" s="111">
        <f t="shared" si="19"/>
        <v>37.841666666666661</v>
      </c>
      <c r="O112" s="18">
        <f t="shared" si="20"/>
        <v>44.9</v>
      </c>
    </row>
    <row r="113" spans="1:16" ht="15" x14ac:dyDescent="0.25">
      <c r="A113" s="9">
        <v>1986</v>
      </c>
      <c r="B113" s="16">
        <v>39.4</v>
      </c>
      <c r="C113" s="16">
        <v>36.299999999999997</v>
      </c>
      <c r="D113" s="16">
        <v>39.700000000000003</v>
      </c>
      <c r="E113" s="16">
        <v>35.6</v>
      </c>
      <c r="F113" s="16">
        <v>31</v>
      </c>
      <c r="G113" s="16">
        <v>33.5</v>
      </c>
      <c r="H113" s="16">
        <v>30.4</v>
      </c>
      <c r="I113" s="16">
        <v>29.6</v>
      </c>
      <c r="J113" s="16">
        <v>30.4</v>
      </c>
      <c r="K113" s="16">
        <v>31.5</v>
      </c>
      <c r="L113" s="16">
        <v>42.1</v>
      </c>
      <c r="M113" s="16">
        <v>43.8</v>
      </c>
      <c r="N113" s="111">
        <f t="shared" si="19"/>
        <v>35.274999999999999</v>
      </c>
      <c r="O113" s="18">
        <f t="shared" si="20"/>
        <v>43.8</v>
      </c>
    </row>
    <row r="114" spans="1:16" ht="15" x14ac:dyDescent="0.25">
      <c r="A114" s="9">
        <v>1987</v>
      </c>
      <c r="B114" s="16">
        <v>39.700000000000003</v>
      </c>
      <c r="C114" s="16">
        <v>48.9</v>
      </c>
      <c r="D114" s="16">
        <v>37.5</v>
      </c>
      <c r="E114" s="16">
        <v>44.4</v>
      </c>
      <c r="F114" s="16">
        <v>39.200000000000003</v>
      </c>
      <c r="G114" s="16">
        <v>39.700000000000003</v>
      </c>
      <c r="H114" s="16">
        <v>43.5</v>
      </c>
      <c r="I114" s="16">
        <v>38.299999999999997</v>
      </c>
      <c r="J114" s="16">
        <v>33.200000000000003</v>
      </c>
      <c r="K114" s="16">
        <v>30</v>
      </c>
      <c r="L114" s="16">
        <v>35.4</v>
      </c>
      <c r="M114" s="16">
        <v>39.9</v>
      </c>
      <c r="N114" s="111">
        <f t="shared" si="19"/>
        <v>39.141666666666659</v>
      </c>
      <c r="O114" s="18">
        <f t="shared" si="20"/>
        <v>48.9</v>
      </c>
    </row>
    <row r="115" spans="1:16" ht="15" x14ac:dyDescent="0.25">
      <c r="A115" s="9">
        <v>1988</v>
      </c>
      <c r="B115" s="16">
        <v>36.1</v>
      </c>
      <c r="C115" s="16">
        <v>40.200000000000003</v>
      </c>
      <c r="D115" s="16">
        <v>42</v>
      </c>
      <c r="E115" s="16">
        <v>36.799999999999997</v>
      </c>
      <c r="F115" s="16">
        <v>41.3</v>
      </c>
      <c r="G115" s="16">
        <v>32.5</v>
      </c>
      <c r="H115" s="16">
        <v>37.5</v>
      </c>
      <c r="I115" s="16">
        <v>33.5</v>
      </c>
      <c r="J115" s="16">
        <v>48.2</v>
      </c>
      <c r="K115" s="16">
        <v>38.299999999999997</v>
      </c>
      <c r="L115" s="16">
        <v>39.200000000000003</v>
      </c>
      <c r="M115" s="16">
        <v>40.9</v>
      </c>
      <c r="N115" s="111">
        <f t="shared" si="19"/>
        <v>38.875</v>
      </c>
      <c r="O115" s="18">
        <f t="shared" si="20"/>
        <v>48.2</v>
      </c>
    </row>
    <row r="116" spans="1:16" ht="15" x14ac:dyDescent="0.25">
      <c r="A116" s="9">
        <v>1989</v>
      </c>
      <c r="B116" s="16">
        <v>43</v>
      </c>
      <c r="C116" s="16">
        <v>48.2</v>
      </c>
      <c r="D116" s="16">
        <v>35.1</v>
      </c>
      <c r="E116" s="16">
        <v>35.1</v>
      </c>
      <c r="F116" s="16">
        <v>34.4</v>
      </c>
      <c r="G116" s="16">
        <v>29</v>
      </c>
      <c r="H116" s="16">
        <v>46.8</v>
      </c>
      <c r="I116" s="16">
        <v>51.6</v>
      </c>
      <c r="J116" s="16">
        <v>41.6</v>
      </c>
      <c r="K116" s="16">
        <v>44.2</v>
      </c>
      <c r="L116" s="16">
        <v>45.3</v>
      </c>
      <c r="M116" s="16">
        <v>48.2</v>
      </c>
      <c r="N116" s="111">
        <f t="shared" si="19"/>
        <v>41.875000000000007</v>
      </c>
      <c r="O116" s="18">
        <f t="shared" si="20"/>
        <v>51.6</v>
      </c>
    </row>
    <row r="117" spans="1:16" ht="15" x14ac:dyDescent="0.25">
      <c r="A117" s="9">
        <v>1990</v>
      </c>
      <c r="B117" s="16">
        <v>41.2</v>
      </c>
      <c r="C117" s="16">
        <v>44.5</v>
      </c>
      <c r="D117" s="16">
        <v>43</v>
      </c>
      <c r="E117" s="16">
        <v>42</v>
      </c>
      <c r="F117" s="16">
        <v>40.1</v>
      </c>
      <c r="G117" s="16">
        <v>38.6</v>
      </c>
      <c r="H117" s="16">
        <v>42.1</v>
      </c>
      <c r="I117" s="16">
        <v>36.299999999999997</v>
      </c>
      <c r="J117" s="16">
        <v>37.799999999999997</v>
      </c>
      <c r="K117" s="16">
        <v>42.3</v>
      </c>
      <c r="L117" s="16">
        <v>44.4</v>
      </c>
      <c r="M117" s="16">
        <v>43.5</v>
      </c>
      <c r="N117" s="111">
        <f t="shared" si="19"/>
        <v>41.31666666666667</v>
      </c>
      <c r="O117" s="18">
        <f t="shared" si="20"/>
        <v>44.5</v>
      </c>
    </row>
    <row r="118" spans="1:16" ht="15" x14ac:dyDescent="0.25">
      <c r="A118" s="9">
        <v>1991</v>
      </c>
      <c r="B118" s="16">
        <v>39.9</v>
      </c>
      <c r="C118" s="16">
        <v>46</v>
      </c>
      <c r="D118" s="16">
        <v>61.6</v>
      </c>
      <c r="E118" s="16">
        <v>39.9</v>
      </c>
      <c r="F118" s="16">
        <v>44.5</v>
      </c>
      <c r="G118" s="16">
        <v>45.6</v>
      </c>
      <c r="H118" s="16">
        <v>49.4</v>
      </c>
      <c r="I118" s="16">
        <v>55.2</v>
      </c>
      <c r="J118" s="16">
        <v>42.7</v>
      </c>
      <c r="K118" s="16">
        <v>39</v>
      </c>
      <c r="L118" s="16">
        <v>48.2</v>
      </c>
      <c r="M118" s="16">
        <v>48.7</v>
      </c>
      <c r="N118" s="111">
        <f t="shared" si="19"/>
        <v>46.724999999999994</v>
      </c>
      <c r="O118" s="18">
        <f t="shared" si="20"/>
        <v>61.6</v>
      </c>
    </row>
    <row r="119" spans="1:16" ht="15" x14ac:dyDescent="0.25">
      <c r="A119" s="9">
        <v>1992</v>
      </c>
      <c r="B119" s="16">
        <v>38.5</v>
      </c>
      <c r="C119" s="16">
        <v>45</v>
      </c>
      <c r="D119" s="16">
        <v>47</v>
      </c>
      <c r="E119" s="16">
        <v>43.1</v>
      </c>
      <c r="F119" s="16">
        <v>39</v>
      </c>
      <c r="G119" s="16">
        <v>107</v>
      </c>
      <c r="H119" s="16">
        <v>42.2</v>
      </c>
      <c r="I119" s="16">
        <v>41.3</v>
      </c>
      <c r="J119" s="16">
        <v>41</v>
      </c>
      <c r="K119" s="16">
        <v>54.9</v>
      </c>
      <c r="L119" s="16">
        <v>38.1</v>
      </c>
      <c r="M119" s="16">
        <v>50.2</v>
      </c>
      <c r="N119" s="111">
        <f t="shared" si="19"/>
        <v>48.94166666666667</v>
      </c>
      <c r="O119" s="18">
        <f t="shared" si="20"/>
        <v>107</v>
      </c>
      <c r="P119" s="1"/>
    </row>
    <row r="120" spans="1:16" ht="15" x14ac:dyDescent="0.25">
      <c r="A120" s="9">
        <v>1993</v>
      </c>
      <c r="B120" s="16">
        <v>49.2</v>
      </c>
      <c r="C120" s="16">
        <v>47.6</v>
      </c>
      <c r="D120" s="16">
        <v>55.1</v>
      </c>
      <c r="E120" s="16">
        <v>56.6</v>
      </c>
      <c r="F120" s="16">
        <v>46.9</v>
      </c>
      <c r="G120" s="16">
        <v>50.1</v>
      </c>
      <c r="H120" s="16">
        <v>47.3</v>
      </c>
      <c r="I120" s="16">
        <v>51.5</v>
      </c>
      <c r="J120" s="16">
        <v>43.5</v>
      </c>
      <c r="K120" s="16">
        <v>41.3</v>
      </c>
      <c r="L120" s="16">
        <v>53.5</v>
      </c>
      <c r="M120" s="16">
        <v>46</v>
      </c>
      <c r="N120" s="111">
        <f t="shared" si="19"/>
        <v>49.050000000000004</v>
      </c>
      <c r="O120" s="18">
        <f t="shared" si="20"/>
        <v>56.6</v>
      </c>
      <c r="P120" s="1"/>
    </row>
    <row r="121" spans="1:16" ht="15" x14ac:dyDescent="0.25">
      <c r="A121" s="9">
        <v>1994</v>
      </c>
      <c r="B121" s="16">
        <v>45.1</v>
      </c>
      <c r="C121" s="16">
        <v>46.7</v>
      </c>
      <c r="D121" s="16">
        <v>41.6</v>
      </c>
      <c r="E121" s="16">
        <v>56.8</v>
      </c>
      <c r="F121" s="16">
        <v>43.5</v>
      </c>
      <c r="G121" s="16">
        <v>37.9</v>
      </c>
      <c r="H121" s="16">
        <v>42.6</v>
      </c>
      <c r="I121" s="16">
        <v>44.1</v>
      </c>
      <c r="J121" s="16">
        <v>47.6</v>
      </c>
      <c r="K121" s="16">
        <v>38.299999999999997</v>
      </c>
      <c r="L121" s="16">
        <v>53</v>
      </c>
      <c r="M121" s="16">
        <v>45.9</v>
      </c>
      <c r="N121" s="111">
        <f t="shared" si="19"/>
        <v>45.258333333333333</v>
      </c>
      <c r="O121" s="18">
        <f t="shared" si="20"/>
        <v>56.8</v>
      </c>
      <c r="P121" s="1"/>
    </row>
    <row r="122" spans="1:16" ht="15" x14ac:dyDescent="0.25">
      <c r="A122" s="9">
        <v>1995</v>
      </c>
      <c r="B122" s="16">
        <v>51.3</v>
      </c>
      <c r="C122" s="16">
        <v>49.8</v>
      </c>
      <c r="D122" s="16">
        <v>46.6</v>
      </c>
      <c r="E122" s="16">
        <v>50.9</v>
      </c>
      <c r="F122" s="16">
        <v>39.799999999999997</v>
      </c>
      <c r="G122" s="16">
        <v>51</v>
      </c>
      <c r="H122" s="16">
        <v>45.3</v>
      </c>
      <c r="I122" s="16">
        <v>40.4</v>
      </c>
      <c r="J122" s="16">
        <v>42.7</v>
      </c>
      <c r="K122" s="16">
        <v>37.4</v>
      </c>
      <c r="L122" s="16">
        <v>47.6</v>
      </c>
      <c r="M122" s="16">
        <v>44.6</v>
      </c>
      <c r="N122" s="111">
        <f t="shared" si="19"/>
        <v>45.616666666666667</v>
      </c>
      <c r="O122" s="18">
        <f t="shared" si="20"/>
        <v>51.3</v>
      </c>
      <c r="P122" s="1"/>
    </row>
    <row r="123" spans="1:16" ht="15" x14ac:dyDescent="0.25">
      <c r="A123" s="9">
        <v>1996</v>
      </c>
      <c r="B123" s="16">
        <v>52.3</v>
      </c>
      <c r="C123" s="16">
        <v>58.9</v>
      </c>
      <c r="D123" s="16">
        <v>67.900000000000006</v>
      </c>
      <c r="E123" s="16">
        <v>38.4</v>
      </c>
      <c r="F123" s="16">
        <v>54.6</v>
      </c>
      <c r="G123" s="16">
        <v>55.3</v>
      </c>
      <c r="H123" s="16">
        <v>44.8</v>
      </c>
      <c r="I123" s="16">
        <v>44.2</v>
      </c>
      <c r="J123" s="16">
        <v>49.2</v>
      </c>
      <c r="K123" s="16">
        <v>41</v>
      </c>
      <c r="L123" s="16">
        <v>59.7</v>
      </c>
      <c r="M123" s="16">
        <v>52.3</v>
      </c>
      <c r="N123" s="111">
        <f t="shared" si="19"/>
        <v>51.550000000000004</v>
      </c>
      <c r="O123" s="18">
        <f t="shared" si="20"/>
        <v>67.900000000000006</v>
      </c>
      <c r="P123" s="1"/>
    </row>
    <row r="124" spans="1:16" ht="15" x14ac:dyDescent="0.25">
      <c r="A124" s="9">
        <v>1997</v>
      </c>
      <c r="B124" s="16">
        <v>45.6</v>
      </c>
      <c r="C124" s="16">
        <v>48</v>
      </c>
      <c r="D124" s="16">
        <v>50.4</v>
      </c>
      <c r="E124" s="16">
        <v>39.6</v>
      </c>
      <c r="F124" s="16">
        <v>44.1</v>
      </c>
      <c r="G124" s="16">
        <v>45.7</v>
      </c>
      <c r="H124" s="16">
        <v>64.099999999999994</v>
      </c>
      <c r="I124" s="16">
        <v>39.4</v>
      </c>
      <c r="J124" s="16">
        <v>46</v>
      </c>
      <c r="K124" s="16">
        <v>48.7</v>
      </c>
      <c r="L124" s="16">
        <v>39.200000000000003</v>
      </c>
      <c r="M124" s="16">
        <v>49</v>
      </c>
      <c r="N124" s="111">
        <f t="shared" si="19"/>
        <v>46.65</v>
      </c>
      <c r="O124" s="18">
        <f t="shared" si="20"/>
        <v>64.099999999999994</v>
      </c>
      <c r="P124" s="1"/>
    </row>
    <row r="125" spans="1:16" ht="15" x14ac:dyDescent="0.25">
      <c r="A125" s="9">
        <v>1998</v>
      </c>
      <c r="B125" s="16">
        <v>49</v>
      </c>
      <c r="C125" s="16">
        <v>43.9</v>
      </c>
      <c r="D125" s="16">
        <v>47.1</v>
      </c>
      <c r="E125" s="16">
        <v>44.6</v>
      </c>
      <c r="F125" s="16">
        <v>51</v>
      </c>
      <c r="G125" s="16">
        <v>37.4</v>
      </c>
      <c r="H125" s="16">
        <v>49.3</v>
      </c>
      <c r="I125" s="16">
        <v>53.8</v>
      </c>
      <c r="J125" s="16">
        <v>59.2</v>
      </c>
      <c r="K125" s="16">
        <v>47.1</v>
      </c>
      <c r="L125" s="16">
        <v>43.7</v>
      </c>
      <c r="M125" s="16">
        <v>56</v>
      </c>
      <c r="N125" s="111">
        <f t="shared" si="19"/>
        <v>48.508333333333333</v>
      </c>
      <c r="O125" s="18">
        <f t="shared" si="20"/>
        <v>59.2</v>
      </c>
      <c r="P125" s="1"/>
    </row>
    <row r="126" spans="1:16" ht="15" x14ac:dyDescent="0.25">
      <c r="A126" s="9">
        <v>1999</v>
      </c>
      <c r="B126" s="16">
        <v>49</v>
      </c>
      <c r="C126" s="16">
        <v>48.8</v>
      </c>
      <c r="D126" s="16">
        <v>44.9</v>
      </c>
      <c r="E126" s="16">
        <v>50.6</v>
      </c>
      <c r="F126" s="16">
        <v>41.8</v>
      </c>
      <c r="G126" s="16">
        <v>46.9</v>
      </c>
      <c r="H126" s="16">
        <v>43.9</v>
      </c>
      <c r="I126" s="16">
        <v>62</v>
      </c>
      <c r="J126" s="16">
        <v>58.4</v>
      </c>
      <c r="K126" s="16">
        <v>43.3</v>
      </c>
      <c r="L126" s="16">
        <v>51.4</v>
      </c>
      <c r="M126" s="16">
        <v>51.4</v>
      </c>
      <c r="N126" s="111">
        <f t="shared" si="19"/>
        <v>49.366666666666653</v>
      </c>
      <c r="O126" s="18">
        <f t="shared" si="20"/>
        <v>62</v>
      </c>
      <c r="P126" s="1"/>
    </row>
    <row r="127" spans="1:16" ht="15" x14ac:dyDescent="0.25">
      <c r="A127" s="9">
        <v>2000</v>
      </c>
      <c r="B127" s="16">
        <v>52.9</v>
      </c>
      <c r="C127" s="16">
        <v>46.9</v>
      </c>
      <c r="D127" s="16">
        <v>49.2</v>
      </c>
      <c r="E127" s="16">
        <v>44.5</v>
      </c>
      <c r="F127" s="16">
        <v>37.4</v>
      </c>
      <c r="G127" s="16">
        <v>39.1</v>
      </c>
      <c r="H127" s="16">
        <v>45.6</v>
      </c>
      <c r="I127" s="16">
        <v>61</v>
      </c>
      <c r="J127" s="16">
        <v>42</v>
      </c>
      <c r="K127" s="16">
        <v>47.3</v>
      </c>
      <c r="L127" s="16">
        <v>55.9</v>
      </c>
      <c r="M127" s="16">
        <v>51.3</v>
      </c>
      <c r="N127" s="111">
        <f t="shared" si="19"/>
        <v>47.758333333333333</v>
      </c>
      <c r="O127" s="18">
        <f t="shared" si="20"/>
        <v>61</v>
      </c>
      <c r="P127" s="1"/>
    </row>
    <row r="128" spans="1:16" ht="15" x14ac:dyDescent="0.25">
      <c r="A128" s="9">
        <v>2001</v>
      </c>
      <c r="B128" s="16">
        <v>49.8</v>
      </c>
      <c r="C128" s="16">
        <v>51.2</v>
      </c>
      <c r="D128" s="16">
        <v>44</v>
      </c>
      <c r="E128" s="16">
        <v>44.8</v>
      </c>
      <c r="F128" s="16">
        <v>51.3</v>
      </c>
      <c r="G128" s="16">
        <v>40.1</v>
      </c>
      <c r="H128" s="16">
        <v>37</v>
      </c>
      <c r="I128" s="16">
        <v>44.1</v>
      </c>
      <c r="J128" s="16">
        <v>38.299999999999997</v>
      </c>
      <c r="K128" s="16">
        <v>39.4</v>
      </c>
      <c r="L128" s="16">
        <v>60.6</v>
      </c>
      <c r="M128" s="16">
        <v>52.2</v>
      </c>
      <c r="N128" s="111">
        <f t="shared" si="19"/>
        <v>46.06666666666667</v>
      </c>
      <c r="O128" s="18">
        <f t="shared" si="20"/>
        <v>60.6</v>
      </c>
      <c r="P128" s="1"/>
    </row>
    <row r="129" spans="1:29" ht="15" x14ac:dyDescent="0.25">
      <c r="A129" s="9">
        <v>2002</v>
      </c>
      <c r="B129" s="16">
        <v>50.2</v>
      </c>
      <c r="C129" s="16">
        <v>45.9</v>
      </c>
      <c r="D129" s="16">
        <v>46.9</v>
      </c>
      <c r="E129" s="16">
        <v>47.1</v>
      </c>
      <c r="F129" s="16">
        <v>44.5</v>
      </c>
      <c r="G129" s="16">
        <v>44.1</v>
      </c>
      <c r="H129" s="16">
        <v>52.2</v>
      </c>
      <c r="I129" s="16">
        <v>46.3</v>
      </c>
      <c r="J129" s="16">
        <v>47.5</v>
      </c>
      <c r="K129" s="16">
        <v>42.6</v>
      </c>
      <c r="L129" s="16">
        <v>58.5</v>
      </c>
      <c r="M129" s="16">
        <v>45.5</v>
      </c>
      <c r="N129" s="111">
        <f t="shared" si="19"/>
        <v>47.608333333333327</v>
      </c>
      <c r="O129" s="18">
        <f t="shared" si="20"/>
        <v>58.5</v>
      </c>
      <c r="P129" s="1"/>
      <c r="Q129" s="1"/>
      <c r="R129" s="1"/>
      <c r="S129" s="1"/>
      <c r="T129" s="1"/>
      <c r="U129" s="1"/>
      <c r="V129" s="1"/>
      <c r="W129" s="1"/>
      <c r="X129" s="1"/>
      <c r="Y129" s="1"/>
      <c r="Z129" s="1"/>
      <c r="AA129" s="1"/>
      <c r="AB129" s="1"/>
      <c r="AC129" s="8"/>
    </row>
    <row r="130" spans="1:29" ht="15" x14ac:dyDescent="0.25">
      <c r="A130" s="9">
        <v>2003</v>
      </c>
      <c r="B130" s="16">
        <v>46.8</v>
      </c>
      <c r="C130" s="16">
        <v>40</v>
      </c>
      <c r="D130" s="16">
        <v>43.8</v>
      </c>
      <c r="E130" s="16">
        <v>48.6</v>
      </c>
      <c r="F130" s="16">
        <v>35.700000000000003</v>
      </c>
      <c r="G130" s="16">
        <v>44.2</v>
      </c>
      <c r="H130" s="16">
        <v>44.6</v>
      </c>
      <c r="I130" s="16">
        <v>46.3</v>
      </c>
      <c r="J130" s="16">
        <v>43.7</v>
      </c>
      <c r="K130" s="16">
        <v>37.9</v>
      </c>
      <c r="L130" s="16">
        <v>46.3</v>
      </c>
      <c r="M130" s="16">
        <v>51.3</v>
      </c>
      <c r="N130" s="111">
        <f t="shared" si="19"/>
        <v>44.099999999999994</v>
      </c>
      <c r="O130" s="18">
        <f t="shared" si="20"/>
        <v>51.3</v>
      </c>
      <c r="P130" s="1"/>
    </row>
    <row r="131" spans="1:29" ht="15" x14ac:dyDescent="0.25">
      <c r="A131" s="9">
        <v>2004</v>
      </c>
      <c r="B131" s="16">
        <v>52</v>
      </c>
      <c r="C131" s="16">
        <v>47.9</v>
      </c>
      <c r="D131" s="16">
        <v>47.1</v>
      </c>
      <c r="E131" s="16">
        <v>46.6</v>
      </c>
      <c r="F131" s="16">
        <v>46.5</v>
      </c>
      <c r="G131" s="16">
        <v>69.400000000000006</v>
      </c>
      <c r="H131" s="16">
        <v>46.4</v>
      </c>
      <c r="I131" s="16">
        <v>56.3</v>
      </c>
      <c r="J131" s="16">
        <v>44.7</v>
      </c>
      <c r="K131" s="16">
        <v>44.6</v>
      </c>
      <c r="L131" s="16">
        <v>44.8</v>
      </c>
      <c r="M131" s="16">
        <v>53.7</v>
      </c>
      <c r="N131" s="111">
        <f t="shared" si="19"/>
        <v>50</v>
      </c>
      <c r="O131" s="18">
        <f t="shared" si="20"/>
        <v>69.400000000000006</v>
      </c>
    </row>
    <row r="132" spans="1:29" ht="15" x14ac:dyDescent="0.25">
      <c r="A132" s="9">
        <v>2005</v>
      </c>
      <c r="B132" s="16">
        <v>53.6</v>
      </c>
      <c r="C132" s="16">
        <v>47.2</v>
      </c>
      <c r="D132" s="16">
        <v>40.799999999999997</v>
      </c>
      <c r="E132" s="16">
        <v>46.3</v>
      </c>
      <c r="F132" s="16">
        <v>38.9</v>
      </c>
      <c r="G132" s="16">
        <v>42.9</v>
      </c>
      <c r="H132" s="16">
        <v>41.8</v>
      </c>
      <c r="I132" s="16">
        <v>58.6</v>
      </c>
      <c r="J132" s="16">
        <v>56.2</v>
      </c>
      <c r="K132" s="16">
        <v>43.5</v>
      </c>
      <c r="L132" s="16">
        <v>41.2</v>
      </c>
      <c r="M132" s="16">
        <v>36.700000000000003</v>
      </c>
      <c r="N132" s="111">
        <f t="shared" si="19"/>
        <v>45.641666666666673</v>
      </c>
      <c r="O132" s="18">
        <f t="shared" si="20"/>
        <v>58.6</v>
      </c>
    </row>
    <row r="133" spans="1:29" ht="15" x14ac:dyDescent="0.25">
      <c r="A133" s="9">
        <v>2006</v>
      </c>
      <c r="B133" s="16">
        <v>56.3</v>
      </c>
      <c r="C133" s="16">
        <v>55.7</v>
      </c>
      <c r="D133" s="16">
        <v>49.3</v>
      </c>
      <c r="E133" s="16">
        <v>42.6</v>
      </c>
      <c r="F133" s="16">
        <v>36.700000000000003</v>
      </c>
      <c r="G133" s="16">
        <v>51.5</v>
      </c>
      <c r="H133" s="16">
        <v>45.9</v>
      </c>
      <c r="I133" s="16">
        <v>46.8</v>
      </c>
      <c r="J133" s="16">
        <v>57.5</v>
      </c>
      <c r="K133" s="16">
        <v>51.4</v>
      </c>
      <c r="L133" s="16">
        <v>61.5</v>
      </c>
      <c r="M133" s="16">
        <v>53.4</v>
      </c>
      <c r="N133" s="111">
        <f t="shared" si="19"/>
        <v>50.716666666666669</v>
      </c>
      <c r="O133" s="18">
        <f t="shared" si="20"/>
        <v>61.5</v>
      </c>
    </row>
    <row r="134" spans="1:29" ht="15" x14ac:dyDescent="0.25">
      <c r="A134" s="7"/>
      <c r="O134" s="19"/>
    </row>
    <row r="135" spans="1:29" ht="15" x14ac:dyDescent="0.25">
      <c r="A135" s="9" t="s">
        <v>18</v>
      </c>
      <c r="B135" s="90">
        <f>AVERAGE(B110:B133)</f>
        <v>46.295652173913041</v>
      </c>
      <c r="C135" s="90">
        <f t="shared" ref="C135:M135" si="21">AVERAGE(C124:C133)</f>
        <v>47.55</v>
      </c>
      <c r="D135" s="90">
        <f t="shared" si="21"/>
        <v>46.350000000000009</v>
      </c>
      <c r="E135" s="90">
        <f t="shared" si="21"/>
        <v>45.530000000000015</v>
      </c>
      <c r="F135" s="90">
        <f t="shared" si="21"/>
        <v>42.789999999999992</v>
      </c>
      <c r="G135" s="90">
        <f t="shared" si="21"/>
        <v>46.129999999999995</v>
      </c>
      <c r="H135" s="90">
        <f t="shared" si="21"/>
        <v>47.08</v>
      </c>
      <c r="I135" s="90">
        <f t="shared" si="21"/>
        <v>51.46</v>
      </c>
      <c r="J135" s="90">
        <f t="shared" si="21"/>
        <v>49.349999999999994</v>
      </c>
      <c r="K135" s="90">
        <f t="shared" si="21"/>
        <v>44.58</v>
      </c>
      <c r="L135" s="90">
        <f t="shared" si="21"/>
        <v>50.31</v>
      </c>
      <c r="M135" s="90">
        <f t="shared" si="21"/>
        <v>50.05</v>
      </c>
      <c r="N135" s="90">
        <f>AVERAGE(N118:N133)</f>
        <v>47.722395833333337</v>
      </c>
      <c r="O135" s="18"/>
    </row>
    <row r="136" spans="1:29" ht="15" x14ac:dyDescent="0.25">
      <c r="A136" s="9" t="s">
        <v>19</v>
      </c>
      <c r="B136" s="90">
        <f>STDEV(B110:B133)</f>
        <v>5.7400093649646537</v>
      </c>
      <c r="C136" s="90">
        <f t="shared" ref="C136:M136" si="22">STDEV(C124:C133)</f>
        <v>4.1529775128481292</v>
      </c>
      <c r="D136" s="90">
        <f t="shared" si="22"/>
        <v>2.9736808466575191</v>
      </c>
      <c r="E136" s="90">
        <f t="shared" si="22"/>
        <v>3.0829459216073762</v>
      </c>
      <c r="F136" s="90">
        <f t="shared" si="22"/>
        <v>5.6837878606124308</v>
      </c>
      <c r="G136" s="90">
        <f t="shared" si="22"/>
        <v>9.1371099247945313</v>
      </c>
      <c r="H136" s="90">
        <f t="shared" si="22"/>
        <v>7.2312285724257999</v>
      </c>
      <c r="I136" s="90">
        <f t="shared" si="22"/>
        <v>7.8638695592210759</v>
      </c>
      <c r="J136" s="90">
        <f t="shared" si="22"/>
        <v>7.7214348119734755</v>
      </c>
      <c r="K136" s="90">
        <f t="shared" si="22"/>
        <v>4.1555317884049989</v>
      </c>
      <c r="L136" s="90">
        <f t="shared" si="22"/>
        <v>8.347780809559163</v>
      </c>
      <c r="M136" s="90">
        <f t="shared" si="22"/>
        <v>5.472608559402496</v>
      </c>
      <c r="N136" s="90">
        <f>STDEV(N118:N133)</f>
        <v>2.1327857777121251</v>
      </c>
      <c r="O136" s="88"/>
    </row>
    <row r="137" spans="1:29" ht="15" x14ac:dyDescent="0.25">
      <c r="A137" s="9" t="s">
        <v>20</v>
      </c>
      <c r="B137" s="90">
        <f t="shared" ref="B137:M137" si="23">B136/B135*100</f>
        <v>12.398592730483381</v>
      </c>
      <c r="C137" s="90">
        <f t="shared" si="23"/>
        <v>8.7339169565680947</v>
      </c>
      <c r="D137" s="90">
        <f t="shared" si="23"/>
        <v>6.4157084070280881</v>
      </c>
      <c r="E137" s="90">
        <f t="shared" si="23"/>
        <v>6.7712407678615749</v>
      </c>
      <c r="F137" s="90">
        <f t="shared" si="23"/>
        <v>13.282981679393391</v>
      </c>
      <c r="G137" s="90">
        <f t="shared" si="23"/>
        <v>19.807305278115177</v>
      </c>
      <c r="H137" s="90">
        <f t="shared" si="23"/>
        <v>15.359448964370859</v>
      </c>
      <c r="I137" s="90">
        <f t="shared" si="23"/>
        <v>15.28151877034799</v>
      </c>
      <c r="J137" s="90">
        <f t="shared" si="23"/>
        <v>15.646271148882423</v>
      </c>
      <c r="K137" s="90">
        <f t="shared" si="23"/>
        <v>9.3215159004149832</v>
      </c>
      <c r="L137" s="90">
        <f t="shared" si="23"/>
        <v>16.592686959966532</v>
      </c>
      <c r="M137" s="90">
        <f t="shared" si="23"/>
        <v>10.934282835969023</v>
      </c>
      <c r="N137" s="90">
        <f>N136/N135*100</f>
        <v>4.4691506796111193</v>
      </c>
      <c r="O137" s="88"/>
    </row>
    <row r="138" spans="1:29" ht="15" x14ac:dyDescent="0.25">
      <c r="A138" s="9" t="s">
        <v>21</v>
      </c>
      <c r="B138" s="90">
        <f>MIN(B110:B133)</f>
        <v>36.1</v>
      </c>
      <c r="C138" s="90">
        <f t="shared" ref="C138:M138" si="24">MIN(C124:C133)</f>
        <v>40</v>
      </c>
      <c r="D138" s="90">
        <f t="shared" si="24"/>
        <v>40.799999999999997</v>
      </c>
      <c r="E138" s="90">
        <f t="shared" si="24"/>
        <v>39.6</v>
      </c>
      <c r="F138" s="90">
        <f t="shared" si="24"/>
        <v>35.700000000000003</v>
      </c>
      <c r="G138" s="90">
        <f t="shared" si="24"/>
        <v>37.4</v>
      </c>
      <c r="H138" s="90">
        <f t="shared" si="24"/>
        <v>37</v>
      </c>
      <c r="I138" s="90">
        <f t="shared" si="24"/>
        <v>39.4</v>
      </c>
      <c r="J138" s="90">
        <f t="shared" si="24"/>
        <v>38.299999999999997</v>
      </c>
      <c r="K138" s="90">
        <f t="shared" si="24"/>
        <v>37.9</v>
      </c>
      <c r="L138" s="90">
        <f t="shared" si="24"/>
        <v>39.200000000000003</v>
      </c>
      <c r="M138" s="90">
        <f t="shared" si="24"/>
        <v>36.700000000000003</v>
      </c>
      <c r="N138" s="90">
        <f>MIN(N118:N133)</f>
        <v>44.099999999999994</v>
      </c>
      <c r="O138" s="88"/>
    </row>
    <row r="139" spans="1:29" ht="15" x14ac:dyDescent="0.25">
      <c r="A139" s="9" t="s">
        <v>22</v>
      </c>
      <c r="B139" s="90">
        <f>MAX(B110:B133)</f>
        <v>56.3</v>
      </c>
      <c r="C139" s="90">
        <f t="shared" ref="C139:M139" si="25">MAX(C124:C133)</f>
        <v>55.7</v>
      </c>
      <c r="D139" s="90">
        <f t="shared" si="25"/>
        <v>50.4</v>
      </c>
      <c r="E139" s="90">
        <f t="shared" si="25"/>
        <v>50.6</v>
      </c>
      <c r="F139" s="90">
        <f t="shared" si="25"/>
        <v>51.3</v>
      </c>
      <c r="G139" s="90">
        <f t="shared" si="25"/>
        <v>69.400000000000006</v>
      </c>
      <c r="H139" s="90">
        <f t="shared" si="25"/>
        <v>64.099999999999994</v>
      </c>
      <c r="I139" s="90">
        <f t="shared" si="25"/>
        <v>62</v>
      </c>
      <c r="J139" s="90">
        <f t="shared" si="25"/>
        <v>59.2</v>
      </c>
      <c r="K139" s="90">
        <f t="shared" si="25"/>
        <v>51.4</v>
      </c>
      <c r="L139" s="90">
        <f t="shared" si="25"/>
        <v>61.5</v>
      </c>
      <c r="M139" s="90">
        <f t="shared" si="25"/>
        <v>56</v>
      </c>
      <c r="N139" s="90">
        <f>MAX(N118:N133)</f>
        <v>51.550000000000004</v>
      </c>
      <c r="O139" s="88"/>
    </row>
    <row r="140" spans="1:29" ht="15" x14ac:dyDescent="0.25">
      <c r="A140" s="9" t="s">
        <v>23</v>
      </c>
      <c r="B140" s="90">
        <f>QUARTILE(B110:B133,1)</f>
        <v>40.549999999999997</v>
      </c>
      <c r="C140" s="90">
        <f t="shared" ref="C140:M140" si="26">QUARTILE(C124:C133,1)</f>
        <v>46.15</v>
      </c>
      <c r="D140" s="90">
        <f t="shared" si="26"/>
        <v>44.225000000000001</v>
      </c>
      <c r="E140" s="90">
        <f t="shared" si="26"/>
        <v>44.524999999999999</v>
      </c>
      <c r="F140" s="90">
        <f t="shared" si="26"/>
        <v>37.774999999999999</v>
      </c>
      <c r="G140" s="90">
        <f t="shared" si="26"/>
        <v>40.799999999999997</v>
      </c>
      <c r="H140" s="90">
        <f t="shared" si="26"/>
        <v>44.075000000000003</v>
      </c>
      <c r="I140" s="90">
        <f t="shared" si="26"/>
        <v>46.3</v>
      </c>
      <c r="J140" s="90">
        <f t="shared" si="26"/>
        <v>43.95</v>
      </c>
      <c r="K140" s="90">
        <f t="shared" si="26"/>
        <v>42.774999999999999</v>
      </c>
      <c r="L140" s="90">
        <f t="shared" si="26"/>
        <v>43.975000000000001</v>
      </c>
      <c r="M140" s="90">
        <f t="shared" si="26"/>
        <v>49.575000000000003</v>
      </c>
      <c r="N140" s="90">
        <f>QUARTILE(N118:N133,1)</f>
        <v>45.960416666666674</v>
      </c>
      <c r="O140" s="88"/>
    </row>
    <row r="141" spans="1:29" ht="15" x14ac:dyDescent="0.25">
      <c r="A141" s="9" t="s">
        <v>24</v>
      </c>
      <c r="B141" s="90">
        <f>QUARTILE(B110:B133,2)</f>
        <v>46.8</v>
      </c>
      <c r="C141" s="90">
        <f t="shared" ref="C141:M141" si="27">QUARTILE(C124:C133,2)</f>
        <v>47.55</v>
      </c>
      <c r="D141" s="90">
        <f t="shared" si="27"/>
        <v>47</v>
      </c>
      <c r="E141" s="90">
        <f t="shared" si="27"/>
        <v>45.55</v>
      </c>
      <c r="F141" s="90">
        <f t="shared" si="27"/>
        <v>42.95</v>
      </c>
      <c r="G141" s="90">
        <f t="shared" si="27"/>
        <v>44.150000000000006</v>
      </c>
      <c r="H141" s="90">
        <f t="shared" si="27"/>
        <v>45.75</v>
      </c>
      <c r="I141" s="90">
        <f t="shared" si="27"/>
        <v>50.3</v>
      </c>
      <c r="J141" s="90">
        <f t="shared" si="27"/>
        <v>46.75</v>
      </c>
      <c r="K141" s="90">
        <f t="shared" si="27"/>
        <v>44.05</v>
      </c>
      <c r="L141" s="90">
        <f t="shared" si="27"/>
        <v>48.849999999999994</v>
      </c>
      <c r="M141" s="90">
        <f t="shared" si="27"/>
        <v>51.349999999999994</v>
      </c>
      <c r="N141" s="90">
        <f>QUARTILE(N118:N133,2)</f>
        <v>47.68333333333333</v>
      </c>
      <c r="O141" s="88"/>
    </row>
    <row r="142" spans="1:29" ht="15" x14ac:dyDescent="0.25">
      <c r="A142" s="9" t="s">
        <v>25</v>
      </c>
      <c r="B142" s="90">
        <f>QUARTILE(B110:B133,3)</f>
        <v>50.75</v>
      </c>
      <c r="C142" s="90">
        <f t="shared" ref="C142:M142" si="28">QUARTILE(C124:C133,3)</f>
        <v>48.599999999999994</v>
      </c>
      <c r="D142" s="90">
        <f t="shared" si="28"/>
        <v>48.675000000000004</v>
      </c>
      <c r="E142" s="90">
        <f t="shared" si="28"/>
        <v>46.975000000000001</v>
      </c>
      <c r="F142" s="90">
        <f t="shared" si="28"/>
        <v>46</v>
      </c>
      <c r="G142" s="90">
        <f t="shared" si="28"/>
        <v>46.6</v>
      </c>
      <c r="H142" s="90">
        <f t="shared" si="28"/>
        <v>48.574999999999996</v>
      </c>
      <c r="I142" s="90">
        <f t="shared" si="28"/>
        <v>58.024999999999999</v>
      </c>
      <c r="J142" s="90">
        <f t="shared" si="28"/>
        <v>57.174999999999997</v>
      </c>
      <c r="K142" s="90">
        <f t="shared" si="28"/>
        <v>47.25</v>
      </c>
      <c r="L142" s="90">
        <f t="shared" si="28"/>
        <v>57.85</v>
      </c>
      <c r="M142" s="90">
        <f t="shared" si="28"/>
        <v>53.1</v>
      </c>
      <c r="N142" s="90">
        <f>QUARTILE(N118:N133,3)</f>
        <v>49.129166666666663</v>
      </c>
      <c r="O142" s="88"/>
    </row>
    <row r="143" spans="1:29" ht="15" x14ac:dyDescent="0.25">
      <c r="A143" s="9"/>
      <c r="B143" s="16"/>
      <c r="C143" s="16"/>
      <c r="D143" s="16"/>
      <c r="E143" s="16"/>
      <c r="F143" s="16"/>
      <c r="G143" s="16"/>
      <c r="H143" s="16"/>
      <c r="I143" s="16"/>
      <c r="J143" s="16"/>
      <c r="K143" s="16"/>
      <c r="L143" s="16"/>
      <c r="M143" s="16"/>
      <c r="N143" s="111"/>
    </row>
    <row r="144" spans="1:29" ht="15" x14ac:dyDescent="0.25">
      <c r="A144" s="9"/>
      <c r="B144" s="16"/>
      <c r="C144" s="16"/>
      <c r="D144" s="16"/>
      <c r="E144" s="16"/>
      <c r="F144" s="16"/>
      <c r="G144" s="16"/>
      <c r="H144" s="16"/>
      <c r="I144" s="16"/>
      <c r="J144" s="16"/>
      <c r="K144" s="16"/>
      <c r="L144" s="16"/>
      <c r="M144" s="16"/>
      <c r="N144" s="111"/>
      <c r="P144" s="9"/>
      <c r="Q144" s="3"/>
      <c r="R144" s="3"/>
      <c r="S144" s="3"/>
      <c r="T144" s="3"/>
      <c r="U144" s="3"/>
      <c r="V144" s="3"/>
      <c r="W144" s="3"/>
      <c r="X144" s="3"/>
      <c r="Y144" s="3"/>
      <c r="Z144" s="3"/>
      <c r="AA144" s="3"/>
      <c r="AB144" s="3"/>
      <c r="AC144" s="3"/>
    </row>
    <row r="145" spans="1:29" ht="18.75" x14ac:dyDescent="0.3">
      <c r="A145" s="25" t="s">
        <v>34</v>
      </c>
      <c r="B145" s="16"/>
      <c r="C145" s="16"/>
      <c r="D145" s="16"/>
      <c r="E145" s="16"/>
      <c r="F145" s="16"/>
      <c r="G145" s="16"/>
      <c r="H145" s="16"/>
      <c r="I145" s="16"/>
      <c r="J145" s="16"/>
      <c r="K145" s="16"/>
      <c r="L145" s="16"/>
      <c r="M145" s="16"/>
      <c r="N145" s="111"/>
      <c r="P145" s="9"/>
      <c r="Q145" s="3"/>
      <c r="R145" s="3"/>
      <c r="S145" s="3"/>
      <c r="T145" s="3"/>
      <c r="U145" s="3"/>
      <c r="V145" s="3"/>
      <c r="W145" s="3"/>
      <c r="X145" s="3"/>
      <c r="Y145" s="3"/>
      <c r="Z145" s="3"/>
      <c r="AA145" s="3"/>
      <c r="AB145" s="3"/>
      <c r="AC145" s="3"/>
    </row>
    <row r="146" spans="1:29" ht="15.75" x14ac:dyDescent="0.25">
      <c r="A146" s="4" t="s">
        <v>15</v>
      </c>
      <c r="B146" s="74" t="s">
        <v>2</v>
      </c>
      <c r="C146" s="74" t="s">
        <v>3</v>
      </c>
      <c r="D146" s="74" t="s">
        <v>4</v>
      </c>
      <c r="E146" s="74" t="s">
        <v>5</v>
      </c>
      <c r="F146" s="74" t="s">
        <v>6</v>
      </c>
      <c r="G146" s="74" t="s">
        <v>16</v>
      </c>
      <c r="H146" s="74" t="s">
        <v>17</v>
      </c>
      <c r="I146" s="74" t="s">
        <v>7</v>
      </c>
      <c r="J146" s="74" t="s">
        <v>8</v>
      </c>
      <c r="K146" s="74" t="s">
        <v>9</v>
      </c>
      <c r="L146" s="74" t="s">
        <v>10</v>
      </c>
      <c r="M146" s="74" t="s">
        <v>11</v>
      </c>
      <c r="N146" s="104" t="s">
        <v>1</v>
      </c>
      <c r="O146" s="104" t="s">
        <v>14</v>
      </c>
      <c r="P146" s="9"/>
      <c r="Q146" s="3"/>
      <c r="R146" s="3"/>
      <c r="S146" s="3"/>
      <c r="T146" s="3"/>
      <c r="U146" s="3"/>
      <c r="V146" s="3"/>
      <c r="W146" s="3"/>
      <c r="X146" s="3"/>
      <c r="Y146" s="3"/>
      <c r="Z146" s="3"/>
      <c r="AA146" s="3"/>
      <c r="AB146" s="3"/>
      <c r="AC146" s="3"/>
    </row>
    <row r="147" spans="1:29" ht="15" x14ac:dyDescent="0.25">
      <c r="A147" s="9">
        <v>2005</v>
      </c>
      <c r="B147" s="16"/>
      <c r="C147" s="16">
        <v>49.18</v>
      </c>
      <c r="D147" s="16">
        <v>40.36</v>
      </c>
      <c r="E147" s="16">
        <v>51.26</v>
      </c>
      <c r="F147" s="16">
        <v>41.84</v>
      </c>
      <c r="G147" s="16">
        <v>44.24</v>
      </c>
      <c r="H147" s="16">
        <v>48.05</v>
      </c>
      <c r="I147" s="16">
        <v>59.31</v>
      </c>
      <c r="J147" s="16">
        <v>45.9</v>
      </c>
      <c r="K147" s="16">
        <v>35.92</v>
      </c>
      <c r="L147" s="16">
        <v>41.03</v>
      </c>
      <c r="M147" s="16">
        <v>48.09</v>
      </c>
      <c r="N147" s="111">
        <f t="shared" ref="N147:N161" si="29">AVERAGE(B147:M147)</f>
        <v>45.925454545454549</v>
      </c>
      <c r="O147" s="111">
        <f t="shared" ref="O147:O161" si="30">MAX(B147:M147)</f>
        <v>59.31</v>
      </c>
      <c r="P147" s="9"/>
      <c r="Q147" s="3"/>
      <c r="R147" s="3"/>
      <c r="S147" s="3"/>
      <c r="T147" s="3"/>
      <c r="U147" s="3"/>
      <c r="V147" s="3"/>
      <c r="W147" s="3"/>
      <c r="X147" s="3"/>
      <c r="Y147" s="3"/>
      <c r="Z147" s="3"/>
      <c r="AA147" s="3"/>
      <c r="AB147" s="3"/>
      <c r="AC147" s="3"/>
    </row>
    <row r="148" spans="1:29" ht="15" x14ac:dyDescent="0.25">
      <c r="A148" s="9">
        <v>2006</v>
      </c>
      <c r="B148" s="16">
        <v>56.77</v>
      </c>
      <c r="C148" s="16">
        <v>56.66</v>
      </c>
      <c r="D148" s="16">
        <v>54.51</v>
      </c>
      <c r="E148" s="16">
        <v>48.37</v>
      </c>
      <c r="F148" s="16">
        <v>39.58</v>
      </c>
      <c r="G148" s="16">
        <v>50.84</v>
      </c>
      <c r="H148" s="16">
        <v>51.3</v>
      </c>
      <c r="I148" s="16">
        <v>51.23</v>
      </c>
      <c r="J148" s="16">
        <v>53.48</v>
      </c>
      <c r="K148" s="16">
        <v>54.4</v>
      </c>
      <c r="L148" s="16">
        <v>68.16</v>
      </c>
      <c r="M148" s="16">
        <v>59.24</v>
      </c>
      <c r="N148" s="111">
        <f t="shared" si="29"/>
        <v>53.711666666666673</v>
      </c>
      <c r="O148" s="111">
        <f t="shared" si="30"/>
        <v>68.16</v>
      </c>
      <c r="P148" s="9"/>
      <c r="Q148" s="3"/>
      <c r="R148" s="3"/>
      <c r="S148" s="3"/>
      <c r="T148" s="3"/>
      <c r="U148" s="3"/>
      <c r="V148" s="3"/>
      <c r="W148" s="3"/>
      <c r="X148" s="3"/>
      <c r="Y148" s="3"/>
      <c r="Z148" s="3"/>
      <c r="AA148" s="3"/>
      <c r="AB148" s="3"/>
      <c r="AC148" s="3"/>
    </row>
    <row r="149" spans="1:29" ht="15" x14ac:dyDescent="0.25">
      <c r="A149" s="9">
        <v>2007</v>
      </c>
      <c r="B149" s="16">
        <v>53.48</v>
      </c>
      <c r="C149" s="16">
        <v>53.73</v>
      </c>
      <c r="D149" s="16">
        <v>52.57</v>
      </c>
      <c r="E149" s="16"/>
      <c r="F149" s="16">
        <v>34.01</v>
      </c>
      <c r="G149" s="16">
        <v>43.18</v>
      </c>
      <c r="H149" s="16">
        <v>44.56</v>
      </c>
      <c r="I149" s="16">
        <v>49</v>
      </c>
      <c r="J149" s="16">
        <v>58.6</v>
      </c>
      <c r="K149" s="16">
        <v>38.53</v>
      </c>
      <c r="L149" s="16">
        <v>67.42</v>
      </c>
      <c r="M149" s="16">
        <v>53.1</v>
      </c>
      <c r="N149" s="111">
        <f t="shared" si="29"/>
        <v>49.834545454545449</v>
      </c>
      <c r="O149" s="111">
        <f t="shared" si="30"/>
        <v>67.42</v>
      </c>
      <c r="P149" s="9"/>
      <c r="Q149" s="3"/>
      <c r="R149" s="3"/>
      <c r="S149" s="3"/>
      <c r="T149" s="3"/>
      <c r="U149" s="3"/>
      <c r="V149" s="3"/>
      <c r="W149" s="3"/>
      <c r="X149" s="3"/>
      <c r="Y149" s="3"/>
      <c r="Z149" s="3"/>
      <c r="AA149" s="3"/>
      <c r="AB149" s="3"/>
      <c r="AC149" s="3"/>
    </row>
    <row r="150" spans="1:29" ht="15" x14ac:dyDescent="0.25">
      <c r="A150" s="9">
        <v>2008</v>
      </c>
      <c r="B150" s="16">
        <v>57.79</v>
      </c>
      <c r="C150" s="16">
        <v>47.13</v>
      </c>
      <c r="D150" s="16">
        <v>44.95</v>
      </c>
      <c r="E150" s="16">
        <v>42.3</v>
      </c>
      <c r="F150" s="16">
        <v>36.9</v>
      </c>
      <c r="G150" s="16">
        <v>44.7</v>
      </c>
      <c r="H150" s="16">
        <v>42.65</v>
      </c>
      <c r="I150" s="16">
        <v>45.79</v>
      </c>
      <c r="J150" s="16">
        <v>54.05</v>
      </c>
      <c r="K150" s="16">
        <v>69.22</v>
      </c>
      <c r="L150" s="16">
        <v>69.5</v>
      </c>
      <c r="M150" s="16">
        <v>51.76</v>
      </c>
      <c r="N150" s="111">
        <f t="shared" si="29"/>
        <v>50.561666666666667</v>
      </c>
      <c r="O150" s="111">
        <f t="shared" si="30"/>
        <v>69.5</v>
      </c>
      <c r="P150" s="9"/>
      <c r="Q150" s="3"/>
      <c r="R150" s="3"/>
      <c r="S150" s="3"/>
      <c r="T150" s="3"/>
      <c r="U150" s="3"/>
      <c r="V150" s="3"/>
      <c r="W150" s="3"/>
      <c r="X150" s="3"/>
      <c r="Y150" s="3"/>
      <c r="Z150" s="3"/>
      <c r="AA150" s="3"/>
      <c r="AB150" s="3"/>
      <c r="AC150" s="3"/>
    </row>
    <row r="151" spans="1:29" ht="15" x14ac:dyDescent="0.25">
      <c r="A151" s="9">
        <v>2009</v>
      </c>
      <c r="B151" s="16">
        <v>50.91</v>
      </c>
      <c r="C151" s="16">
        <v>65.760000000000005</v>
      </c>
      <c r="D151" s="16">
        <v>57.22</v>
      </c>
      <c r="E151" s="16">
        <v>63.79</v>
      </c>
      <c r="F151" s="16">
        <v>68.94</v>
      </c>
      <c r="G151" s="16">
        <v>67.459999999999994</v>
      </c>
      <c r="H151" s="16">
        <v>69.22</v>
      </c>
      <c r="I151" s="16">
        <v>64.42</v>
      </c>
      <c r="J151" s="16">
        <v>63.5</v>
      </c>
      <c r="K151" s="16">
        <v>48.9</v>
      </c>
      <c r="L151" s="16">
        <v>56.06</v>
      </c>
      <c r="M151" s="16">
        <v>46.15</v>
      </c>
      <c r="N151" s="111">
        <f t="shared" si="29"/>
        <v>60.194166666666668</v>
      </c>
      <c r="O151" s="111">
        <f t="shared" si="30"/>
        <v>69.22</v>
      </c>
      <c r="P151" s="9"/>
      <c r="Q151" s="3"/>
      <c r="R151" s="3"/>
      <c r="S151" s="3"/>
      <c r="T151" s="3"/>
      <c r="U151" s="3"/>
      <c r="V151" s="3"/>
      <c r="W151" s="3"/>
      <c r="X151" s="3"/>
      <c r="Y151" s="3"/>
      <c r="Z151" s="3"/>
      <c r="AA151" s="3"/>
      <c r="AB151" s="3"/>
      <c r="AC151" s="3"/>
    </row>
    <row r="152" spans="1:29" ht="15" x14ac:dyDescent="0.25">
      <c r="A152" s="9">
        <v>2010</v>
      </c>
      <c r="B152" s="16">
        <v>52.85</v>
      </c>
      <c r="C152" s="16">
        <v>49.04</v>
      </c>
      <c r="D152" s="16">
        <v>48.65</v>
      </c>
      <c r="E152" s="16">
        <v>43.82</v>
      </c>
      <c r="F152" s="16">
        <v>50.34</v>
      </c>
      <c r="G152" s="16">
        <v>49.29</v>
      </c>
      <c r="H152" s="16">
        <v>42.02</v>
      </c>
      <c r="I152" s="16">
        <v>44.91</v>
      </c>
      <c r="J152" s="16">
        <v>38.56</v>
      </c>
      <c r="K152" s="16">
        <v>64.88</v>
      </c>
      <c r="L152" s="16">
        <v>56.2</v>
      </c>
      <c r="M152" s="16">
        <v>61.74</v>
      </c>
      <c r="N152" s="111">
        <f t="shared" si="29"/>
        <v>50.191666666666663</v>
      </c>
      <c r="O152" s="111">
        <f t="shared" si="30"/>
        <v>64.88</v>
      </c>
      <c r="P152" s="9"/>
      <c r="Q152" s="3"/>
      <c r="R152" s="3"/>
      <c r="S152" s="3"/>
      <c r="T152" s="3"/>
      <c r="U152" s="3"/>
      <c r="V152" s="3"/>
      <c r="W152" s="3"/>
      <c r="X152" s="3"/>
      <c r="Y152" s="3"/>
      <c r="Z152" s="3"/>
      <c r="AA152" s="3"/>
      <c r="AB152" s="3"/>
      <c r="AC152" s="3"/>
    </row>
    <row r="153" spans="1:29" ht="15" x14ac:dyDescent="0.25">
      <c r="A153" s="9">
        <v>2011</v>
      </c>
      <c r="B153" s="16">
        <v>48.72</v>
      </c>
      <c r="C153" s="16">
        <v>49.5</v>
      </c>
      <c r="D153" s="16">
        <v>55.53</v>
      </c>
      <c r="E153" s="16">
        <v>44.24</v>
      </c>
      <c r="F153" s="16">
        <v>44.35</v>
      </c>
      <c r="G153" s="16">
        <v>58.11</v>
      </c>
      <c r="H153" s="16">
        <v>64.92</v>
      </c>
      <c r="I153" s="16">
        <v>50.03</v>
      </c>
      <c r="J153" s="16">
        <v>38.380000000000003</v>
      </c>
      <c r="K153" s="16">
        <v>45.79</v>
      </c>
      <c r="L153" s="16">
        <v>50.66</v>
      </c>
      <c r="M153" s="16">
        <v>46.46</v>
      </c>
      <c r="N153" s="111">
        <f t="shared" si="29"/>
        <v>49.724166666666669</v>
      </c>
      <c r="O153" s="111">
        <f t="shared" si="30"/>
        <v>64.92</v>
      </c>
      <c r="P153" s="9"/>
      <c r="Q153" s="3"/>
      <c r="R153" s="3"/>
      <c r="S153" s="3"/>
      <c r="T153" s="3"/>
      <c r="U153" s="3"/>
      <c r="V153" s="3"/>
      <c r="W153" s="3"/>
      <c r="X153" s="3"/>
      <c r="Y153" s="3"/>
      <c r="Z153" s="3"/>
      <c r="AA153" s="3"/>
      <c r="AB153" s="3"/>
      <c r="AC153" s="3"/>
    </row>
    <row r="154" spans="1:29" ht="15" x14ac:dyDescent="0.25">
      <c r="A154" s="9">
        <v>2012</v>
      </c>
      <c r="B154" s="16">
        <v>48.58</v>
      </c>
      <c r="C154" s="16">
        <v>46.71</v>
      </c>
      <c r="D154" s="16">
        <v>53.13</v>
      </c>
      <c r="E154" s="16">
        <v>45.97</v>
      </c>
      <c r="F154" s="16">
        <v>43.92</v>
      </c>
      <c r="G154" s="16">
        <v>64.42</v>
      </c>
      <c r="H154" s="16">
        <v>48.4</v>
      </c>
      <c r="I154" s="16">
        <v>54.05</v>
      </c>
      <c r="J154" s="16">
        <v>59.69</v>
      </c>
      <c r="K154" s="16">
        <v>49.5</v>
      </c>
      <c r="L154" s="16">
        <v>63.79</v>
      </c>
      <c r="M154" s="16">
        <v>57.97</v>
      </c>
      <c r="N154" s="111">
        <f t="shared" si="29"/>
        <v>53.010833333333331</v>
      </c>
      <c r="O154" s="111">
        <f t="shared" si="30"/>
        <v>64.42</v>
      </c>
      <c r="P154" s="9"/>
      <c r="Q154" s="3"/>
      <c r="R154" s="3"/>
      <c r="S154" s="3"/>
      <c r="T154" s="3"/>
      <c r="U154" s="3"/>
      <c r="V154" s="3"/>
      <c r="W154" s="3"/>
      <c r="X154" s="3"/>
      <c r="Y154" s="3"/>
      <c r="Z154" s="3"/>
      <c r="AA154" s="3"/>
      <c r="AB154" s="3"/>
      <c r="AC154" s="3"/>
    </row>
    <row r="155" spans="1:29" ht="15" x14ac:dyDescent="0.25">
      <c r="A155" s="9">
        <v>2013</v>
      </c>
      <c r="B155" s="16">
        <v>51.12</v>
      </c>
      <c r="C155" s="16">
        <v>50.49</v>
      </c>
      <c r="D155" s="16">
        <v>61.81</v>
      </c>
      <c r="E155" s="16">
        <v>41.35</v>
      </c>
      <c r="F155" s="16">
        <v>46.89</v>
      </c>
      <c r="G155" s="16">
        <v>56.8</v>
      </c>
      <c r="H155" s="16">
        <v>57.19</v>
      </c>
      <c r="I155" s="16">
        <v>45.58</v>
      </c>
      <c r="J155" s="16">
        <v>36.83</v>
      </c>
      <c r="K155" s="16">
        <v>42.27</v>
      </c>
      <c r="L155" s="16">
        <v>44.56</v>
      </c>
      <c r="M155" s="16">
        <v>51.58</v>
      </c>
      <c r="N155" s="111">
        <f t="shared" si="29"/>
        <v>48.872500000000002</v>
      </c>
      <c r="O155" s="111">
        <f t="shared" si="30"/>
        <v>61.81</v>
      </c>
      <c r="P155" s="9"/>
      <c r="Q155" s="3"/>
      <c r="R155" s="3"/>
      <c r="S155" s="3"/>
      <c r="T155" s="3"/>
      <c r="U155" s="3"/>
      <c r="V155" s="3"/>
      <c r="W155" s="3"/>
      <c r="X155" s="3"/>
      <c r="Y155" s="3"/>
      <c r="Z155" s="3"/>
      <c r="AA155" s="3"/>
      <c r="AB155" s="3"/>
      <c r="AC155" s="3"/>
    </row>
    <row r="156" spans="1:29" ht="15" x14ac:dyDescent="0.25">
      <c r="A156" s="9">
        <v>2014</v>
      </c>
      <c r="B156" s="16">
        <v>45.26</v>
      </c>
      <c r="C156" s="16">
        <v>47.38</v>
      </c>
      <c r="D156" s="16">
        <v>45.55</v>
      </c>
      <c r="E156" s="16">
        <v>47.2</v>
      </c>
      <c r="F156" s="16">
        <v>56.31</v>
      </c>
      <c r="G156" s="16">
        <v>49.15</v>
      </c>
      <c r="H156" s="16">
        <v>60.51</v>
      </c>
      <c r="I156" s="16">
        <v>54.54</v>
      </c>
      <c r="J156" s="16">
        <v>43.82</v>
      </c>
      <c r="K156" s="16">
        <v>47.66</v>
      </c>
      <c r="L156" s="16">
        <v>46.36</v>
      </c>
      <c r="M156" s="16">
        <v>45.97</v>
      </c>
      <c r="N156" s="111">
        <f t="shared" si="29"/>
        <v>49.142500000000005</v>
      </c>
      <c r="O156" s="111">
        <f t="shared" si="30"/>
        <v>60.51</v>
      </c>
      <c r="P156" s="9"/>
      <c r="Q156" s="3"/>
      <c r="R156" s="3"/>
      <c r="S156" s="3"/>
      <c r="T156" s="3"/>
      <c r="U156" s="3"/>
      <c r="V156" s="3"/>
      <c r="W156" s="3"/>
      <c r="X156" s="3"/>
      <c r="Y156" s="3"/>
      <c r="Z156" s="3"/>
      <c r="AA156" s="3"/>
      <c r="AB156" s="3"/>
      <c r="AC156" s="3"/>
    </row>
    <row r="157" spans="1:29" ht="15" x14ac:dyDescent="0.25">
      <c r="A157" s="9">
        <v>2015</v>
      </c>
      <c r="B157" s="16">
        <v>53.56</v>
      </c>
      <c r="C157" s="16">
        <v>53.1</v>
      </c>
      <c r="D157" s="16">
        <v>52.43</v>
      </c>
      <c r="E157" s="16">
        <v>47.13</v>
      </c>
      <c r="F157" s="16">
        <v>40.43</v>
      </c>
      <c r="G157" s="16">
        <v>77.650000000000006</v>
      </c>
      <c r="H157" s="16">
        <v>51.26</v>
      </c>
      <c r="I157" s="16">
        <v>46.89</v>
      </c>
      <c r="J157" s="16">
        <v>45.19</v>
      </c>
      <c r="K157" s="16">
        <v>55.46</v>
      </c>
      <c r="L157" s="16">
        <v>45.33</v>
      </c>
      <c r="M157" s="16">
        <v>45.37</v>
      </c>
      <c r="N157" s="111">
        <f t="shared" si="29"/>
        <v>51.150000000000006</v>
      </c>
      <c r="O157" s="111">
        <f t="shared" si="30"/>
        <v>77.650000000000006</v>
      </c>
      <c r="P157" s="9"/>
      <c r="Q157" s="3"/>
      <c r="R157" s="3"/>
      <c r="S157" s="3"/>
      <c r="T157" s="3"/>
      <c r="U157" s="3"/>
      <c r="V157" s="3"/>
      <c r="W157" s="3"/>
      <c r="X157" s="3"/>
      <c r="Y157" s="3"/>
      <c r="Z157" s="3"/>
      <c r="AA157" s="3"/>
      <c r="AB157" s="3"/>
      <c r="AC157" s="3"/>
    </row>
    <row r="158" spans="1:29" ht="15" x14ac:dyDescent="0.25">
      <c r="A158" s="9">
        <v>2016</v>
      </c>
      <c r="B158" s="16">
        <v>50.98</v>
      </c>
      <c r="C158" s="16">
        <v>51.37</v>
      </c>
      <c r="D158" s="16">
        <v>42.76</v>
      </c>
      <c r="E158" s="16">
        <v>54.68</v>
      </c>
      <c r="F158" s="16">
        <v>49.57</v>
      </c>
      <c r="G158" s="16">
        <v>64.459999999999994</v>
      </c>
      <c r="H158" s="16">
        <v>46.5</v>
      </c>
      <c r="I158" s="16">
        <v>49.99</v>
      </c>
      <c r="J158" s="16">
        <v>65.97</v>
      </c>
      <c r="K158" s="16">
        <v>50.45</v>
      </c>
      <c r="L158" s="16">
        <v>53.24</v>
      </c>
      <c r="M158" s="16">
        <v>55.39</v>
      </c>
      <c r="N158" s="111">
        <f t="shared" si="29"/>
        <v>52.946666666666665</v>
      </c>
      <c r="O158" s="111">
        <f t="shared" si="30"/>
        <v>65.97</v>
      </c>
      <c r="P158" s="9"/>
      <c r="Q158" s="3"/>
      <c r="R158" s="3"/>
      <c r="S158" s="3"/>
      <c r="T158" s="3"/>
      <c r="U158" s="3"/>
      <c r="V158" s="3"/>
      <c r="W158" s="3"/>
      <c r="X158" s="3"/>
      <c r="Y158" s="3"/>
      <c r="Z158" s="3"/>
      <c r="AA158" s="3"/>
      <c r="AB158" s="3"/>
      <c r="AC158" s="3"/>
    </row>
    <row r="159" spans="1:29" ht="15" x14ac:dyDescent="0.25">
      <c r="A159" s="9">
        <v>2017</v>
      </c>
      <c r="B159" s="16">
        <v>55.64</v>
      </c>
      <c r="C159" s="16">
        <v>62.23</v>
      </c>
      <c r="D159" s="16">
        <v>53.41</v>
      </c>
      <c r="E159" s="16">
        <v>46.82</v>
      </c>
      <c r="F159" s="16">
        <v>41.07</v>
      </c>
      <c r="G159" s="16">
        <v>46.85</v>
      </c>
      <c r="H159" s="16">
        <v>80.099999999999994</v>
      </c>
      <c r="I159" s="16">
        <v>51.44</v>
      </c>
      <c r="J159" s="16">
        <v>49.6</v>
      </c>
      <c r="K159" s="16">
        <v>45.33</v>
      </c>
      <c r="L159" s="16">
        <v>46.6</v>
      </c>
      <c r="M159" s="16">
        <v>54.01</v>
      </c>
      <c r="N159" s="111">
        <f t="shared" si="29"/>
        <v>52.758333333333333</v>
      </c>
      <c r="O159" s="111">
        <f t="shared" si="30"/>
        <v>80.099999999999994</v>
      </c>
      <c r="P159" s="9"/>
      <c r="Q159" s="3"/>
      <c r="R159" s="3"/>
      <c r="S159" s="3"/>
      <c r="T159" s="3"/>
      <c r="U159" s="3"/>
      <c r="V159" s="3"/>
      <c r="W159" s="3"/>
      <c r="X159" s="3"/>
      <c r="Y159" s="3"/>
      <c r="Z159" s="3"/>
      <c r="AA159" s="3"/>
      <c r="AB159" s="3"/>
      <c r="AC159" s="3"/>
    </row>
    <row r="160" spans="1:29" ht="15" x14ac:dyDescent="0.25">
      <c r="A160" s="9">
        <v>2018</v>
      </c>
      <c r="B160" s="16">
        <v>50.13</v>
      </c>
      <c r="C160" s="16">
        <v>54.37</v>
      </c>
      <c r="D160" s="16">
        <v>51.93</v>
      </c>
      <c r="E160" s="16">
        <v>41.38</v>
      </c>
      <c r="F160" s="16">
        <v>38.630000000000003</v>
      </c>
      <c r="G160" s="16">
        <v>36.97</v>
      </c>
      <c r="H160" s="16">
        <v>50.56</v>
      </c>
      <c r="I160" s="16">
        <v>43.92</v>
      </c>
      <c r="J160" s="16">
        <v>45.55</v>
      </c>
      <c r="K160" s="16">
        <v>39.76</v>
      </c>
      <c r="L160" s="16">
        <v>52.32</v>
      </c>
      <c r="M160" s="16">
        <v>47.77</v>
      </c>
      <c r="N160" s="111">
        <f t="shared" si="29"/>
        <v>46.107499999999995</v>
      </c>
      <c r="O160" s="111">
        <f t="shared" si="30"/>
        <v>54.37</v>
      </c>
      <c r="P160" s="9"/>
      <c r="Q160" s="3"/>
      <c r="R160" s="3"/>
      <c r="S160" s="3"/>
      <c r="T160" s="3"/>
      <c r="U160" s="3"/>
      <c r="V160" s="3"/>
      <c r="W160" s="3"/>
      <c r="X160" s="3"/>
      <c r="Y160" s="3"/>
      <c r="Z160" s="3"/>
      <c r="AA160" s="3"/>
      <c r="AB160" s="3"/>
      <c r="AC160" s="3"/>
    </row>
    <row r="161" spans="1:29" ht="15" x14ac:dyDescent="0.25">
      <c r="A161" s="9">
        <v>2019</v>
      </c>
      <c r="B161" s="16">
        <v>48.23</v>
      </c>
      <c r="C161" s="16">
        <v>51.61</v>
      </c>
      <c r="D161" s="16">
        <v>51.9</v>
      </c>
      <c r="E161" s="16">
        <v>46.68</v>
      </c>
      <c r="F161" s="16">
        <v>41.38</v>
      </c>
      <c r="G161" s="16">
        <v>55.28</v>
      </c>
      <c r="H161" s="16">
        <v>57.29</v>
      </c>
      <c r="I161" s="16">
        <v>49.11</v>
      </c>
      <c r="J161" s="16">
        <v>54.23</v>
      </c>
      <c r="K161" s="16">
        <v>50.24</v>
      </c>
      <c r="L161" s="16">
        <v>55.11</v>
      </c>
      <c r="M161" s="16">
        <v>50.45</v>
      </c>
      <c r="N161" s="111">
        <f t="shared" si="29"/>
        <v>50.959166666666675</v>
      </c>
      <c r="O161" s="111">
        <f t="shared" si="30"/>
        <v>57.29</v>
      </c>
      <c r="P161" s="9"/>
      <c r="Q161" s="3"/>
      <c r="R161" s="3"/>
      <c r="S161" s="3"/>
      <c r="T161" s="3"/>
      <c r="U161" s="3"/>
      <c r="V161" s="3"/>
      <c r="W161" s="3"/>
      <c r="X161" s="3"/>
      <c r="Y161" s="3"/>
      <c r="Z161" s="3"/>
      <c r="AA161" s="3"/>
      <c r="AB161" s="3"/>
      <c r="AC161" s="3"/>
    </row>
    <row r="162" spans="1:29" ht="15" x14ac:dyDescent="0.25">
      <c r="A162" s="9">
        <v>2020</v>
      </c>
      <c r="B162" s="16">
        <v>51.9</v>
      </c>
      <c r="C162" s="16">
        <v>50.66</v>
      </c>
      <c r="D162" s="16">
        <v>50.03</v>
      </c>
      <c r="E162" s="16">
        <v>45.55</v>
      </c>
      <c r="F162" s="16">
        <v>50.49</v>
      </c>
      <c r="G162" s="16">
        <v>50.49</v>
      </c>
      <c r="H162" s="16">
        <v>44.45</v>
      </c>
      <c r="I162" s="16">
        <v>47.66</v>
      </c>
      <c r="J162" s="16">
        <v>47.38</v>
      </c>
      <c r="K162" s="16">
        <v>40.85</v>
      </c>
      <c r="L162" s="16">
        <v>45.76</v>
      </c>
      <c r="M162" s="16">
        <v>49.18</v>
      </c>
      <c r="N162" s="111">
        <f>AVERAGE(B162:M162)</f>
        <v>47.866666666666667</v>
      </c>
      <c r="O162" s="111">
        <f>MAX(B162:M162)</f>
        <v>51.9</v>
      </c>
      <c r="P162" s="9"/>
      <c r="Q162" s="3"/>
      <c r="R162" s="3"/>
      <c r="S162" s="3"/>
      <c r="T162" s="3"/>
      <c r="U162" s="3"/>
      <c r="V162" s="3"/>
      <c r="W162" s="3"/>
      <c r="X162" s="3"/>
      <c r="Y162" s="3"/>
      <c r="Z162" s="3"/>
      <c r="AA162" s="3"/>
      <c r="AB162" s="3"/>
      <c r="AC162" s="3"/>
    </row>
    <row r="163" spans="1:29" ht="15" x14ac:dyDescent="0.25">
      <c r="A163" s="9">
        <v>2021</v>
      </c>
      <c r="B163" s="16">
        <v>56.62</v>
      </c>
      <c r="C163" s="16">
        <v>53.48</v>
      </c>
      <c r="D163" s="16">
        <v>58.81</v>
      </c>
      <c r="E163" s="16">
        <v>52.67</v>
      </c>
      <c r="F163" s="16">
        <v>50.56</v>
      </c>
      <c r="G163" s="16">
        <v>41.07</v>
      </c>
      <c r="H163" s="16"/>
      <c r="I163" s="16"/>
      <c r="J163" s="16">
        <v>47.03</v>
      </c>
      <c r="K163" s="16">
        <v>45.79</v>
      </c>
      <c r="L163" s="16"/>
      <c r="M163" s="16"/>
      <c r="N163" s="111"/>
      <c r="O163" s="111"/>
      <c r="P163" s="9"/>
      <c r="Q163" s="3"/>
      <c r="R163" s="3"/>
      <c r="S163" s="3"/>
      <c r="T163" s="3"/>
      <c r="U163" s="3"/>
      <c r="V163" s="3"/>
      <c r="W163" s="3"/>
      <c r="X163" s="3"/>
      <c r="Y163" s="3"/>
      <c r="Z163" s="3"/>
      <c r="AA163" s="3"/>
      <c r="AB163" s="3"/>
      <c r="AC163" s="3"/>
    </row>
    <row r="164" spans="1:29" ht="15" x14ac:dyDescent="0.25">
      <c r="A164" s="9">
        <v>2022</v>
      </c>
      <c r="B164" s="16"/>
      <c r="C164" s="16"/>
      <c r="D164" s="16"/>
      <c r="E164" s="16"/>
      <c r="F164" s="16"/>
      <c r="G164" s="16"/>
      <c r="H164" s="16"/>
      <c r="I164" s="16"/>
      <c r="J164" s="16"/>
      <c r="K164" s="16"/>
      <c r="L164" s="16"/>
      <c r="M164" s="16"/>
      <c r="N164" s="111"/>
      <c r="O164" s="111"/>
      <c r="P164" s="9"/>
      <c r="Q164" s="3"/>
      <c r="R164" s="3"/>
      <c r="S164" s="3"/>
      <c r="T164" s="3"/>
      <c r="U164" s="3"/>
      <c r="V164" s="3"/>
      <c r="W164" s="3"/>
      <c r="X164" s="3"/>
      <c r="Y164" s="3"/>
      <c r="Z164" s="3"/>
      <c r="AA164" s="3"/>
      <c r="AB164" s="3"/>
      <c r="AC164" s="3"/>
    </row>
    <row r="165" spans="1:29" ht="15" x14ac:dyDescent="0.25">
      <c r="A165" s="9">
        <v>2023</v>
      </c>
      <c r="B165" s="16"/>
      <c r="C165" s="16"/>
      <c r="D165" s="16"/>
      <c r="E165" s="16"/>
      <c r="F165" s="16"/>
      <c r="G165" s="16"/>
      <c r="H165" s="16"/>
      <c r="I165" s="16"/>
      <c r="J165" s="16"/>
      <c r="K165" s="16"/>
      <c r="L165" s="16"/>
      <c r="M165" s="16"/>
      <c r="N165" s="111"/>
      <c r="O165" s="111"/>
      <c r="P165" s="9"/>
      <c r="Q165" s="3"/>
      <c r="R165" s="3"/>
      <c r="S165" s="3"/>
      <c r="T165" s="3"/>
      <c r="U165" s="3"/>
      <c r="V165" s="3"/>
      <c r="W165" s="3"/>
      <c r="X165" s="3"/>
      <c r="Y165" s="3"/>
      <c r="Z165" s="3"/>
      <c r="AA165" s="3"/>
      <c r="AB165" s="3"/>
      <c r="AC165" s="3"/>
    </row>
    <row r="166" spans="1:29" ht="15" x14ac:dyDescent="0.25">
      <c r="A166" s="9">
        <v>2024</v>
      </c>
      <c r="B166" s="16"/>
      <c r="C166" s="16"/>
      <c r="D166" s="16"/>
      <c r="E166" s="16"/>
      <c r="F166" s="16"/>
      <c r="G166" s="16"/>
      <c r="H166" s="16"/>
      <c r="I166" s="16"/>
      <c r="J166" s="16"/>
      <c r="K166" s="16"/>
      <c r="L166" s="16"/>
      <c r="M166" s="16"/>
      <c r="N166" s="111"/>
      <c r="O166" s="111"/>
      <c r="P166" s="9"/>
      <c r="Q166" s="3"/>
      <c r="R166" s="3"/>
      <c r="S166" s="3"/>
      <c r="T166" s="3"/>
      <c r="U166" s="3"/>
      <c r="V166" s="3"/>
      <c r="W166" s="3"/>
      <c r="X166" s="3"/>
      <c r="Y166" s="3"/>
      <c r="Z166" s="3"/>
      <c r="AA166" s="3"/>
      <c r="AB166" s="3"/>
      <c r="AC166" s="3"/>
    </row>
    <row r="167" spans="1:29" ht="15" x14ac:dyDescent="0.25">
      <c r="A167" s="9">
        <v>2025</v>
      </c>
      <c r="B167" s="16"/>
      <c r="C167" s="16"/>
      <c r="D167" s="16"/>
      <c r="E167" s="16"/>
      <c r="F167" s="16"/>
      <c r="G167" s="16"/>
      <c r="H167" s="16"/>
      <c r="I167" s="16"/>
      <c r="J167" s="16"/>
      <c r="K167" s="16"/>
      <c r="L167" s="16"/>
      <c r="M167" s="16"/>
      <c r="N167" s="111"/>
      <c r="O167" s="111"/>
      <c r="P167" s="9"/>
      <c r="Q167" s="3"/>
      <c r="R167" s="3"/>
      <c r="S167" s="3"/>
      <c r="T167" s="3"/>
      <c r="U167" s="3"/>
      <c r="V167" s="3"/>
      <c r="W167" s="3"/>
      <c r="X167" s="3"/>
      <c r="Y167" s="3"/>
      <c r="Z167" s="3"/>
      <c r="AA167" s="3"/>
      <c r="AB167" s="3"/>
      <c r="AC167" s="3"/>
    </row>
    <row r="168" spans="1:29" ht="15" x14ac:dyDescent="0.25">
      <c r="A168" s="9">
        <v>2026</v>
      </c>
      <c r="B168" s="16"/>
      <c r="C168" s="16"/>
      <c r="D168" s="16"/>
      <c r="E168" s="16"/>
      <c r="F168" s="16"/>
      <c r="G168" s="16"/>
      <c r="H168" s="16"/>
      <c r="I168" s="16"/>
      <c r="J168" s="16"/>
      <c r="K168" s="16"/>
      <c r="L168" s="16"/>
      <c r="M168" s="16"/>
      <c r="N168" s="111"/>
      <c r="O168" s="111"/>
      <c r="P168" s="9"/>
      <c r="Q168" s="3"/>
      <c r="R168" s="3"/>
      <c r="S168" s="3"/>
      <c r="T168" s="3"/>
      <c r="U168" s="3"/>
      <c r="V168" s="3"/>
      <c r="W168" s="3"/>
      <c r="X168" s="3"/>
      <c r="Y168" s="3"/>
      <c r="Z168" s="3"/>
      <c r="AA168" s="3"/>
      <c r="AB168" s="3"/>
      <c r="AC168" s="3"/>
    </row>
    <row r="169" spans="1:29" ht="15" x14ac:dyDescent="0.25">
      <c r="A169" s="9">
        <v>2027</v>
      </c>
      <c r="B169" s="16"/>
      <c r="C169" s="16"/>
      <c r="D169" s="16"/>
      <c r="E169" s="16"/>
      <c r="F169" s="16"/>
      <c r="G169" s="16"/>
      <c r="H169" s="16"/>
      <c r="I169" s="16"/>
      <c r="J169" s="16"/>
      <c r="K169" s="16"/>
      <c r="L169" s="16"/>
      <c r="M169" s="16"/>
      <c r="N169" s="111"/>
      <c r="O169" s="111"/>
      <c r="P169" s="9"/>
      <c r="Q169" s="3"/>
      <c r="R169" s="3"/>
      <c r="S169" s="3"/>
      <c r="T169" s="3"/>
      <c r="U169" s="3"/>
      <c r="V169" s="3"/>
      <c r="W169" s="3"/>
      <c r="X169" s="3"/>
      <c r="Y169" s="3"/>
      <c r="Z169" s="3"/>
      <c r="AA169" s="3"/>
      <c r="AB169" s="3"/>
      <c r="AC169" s="3"/>
    </row>
    <row r="170" spans="1:29" x14ac:dyDescent="0.2">
      <c r="A170" s="9">
        <v>2028</v>
      </c>
      <c r="P170" s="9"/>
      <c r="Q170" s="3"/>
      <c r="R170" s="3"/>
      <c r="S170" s="3"/>
      <c r="T170" s="3"/>
      <c r="U170" s="3"/>
      <c r="V170" s="3"/>
      <c r="W170" s="3"/>
      <c r="X170" s="3"/>
      <c r="Y170" s="3"/>
      <c r="Z170" s="3"/>
      <c r="AA170" s="3"/>
      <c r="AB170" s="3"/>
      <c r="AC170" s="3"/>
    </row>
    <row r="171" spans="1:29" ht="15" x14ac:dyDescent="0.25">
      <c r="A171" s="7"/>
      <c r="O171" s="112"/>
      <c r="P171" s="9"/>
      <c r="Q171" s="3"/>
      <c r="R171" s="3"/>
      <c r="S171" s="3"/>
      <c r="T171" s="3"/>
      <c r="U171" s="3"/>
      <c r="V171" s="3"/>
      <c r="W171" s="3"/>
      <c r="X171" s="3"/>
      <c r="Y171" s="3"/>
      <c r="Z171" s="3"/>
      <c r="AA171" s="3"/>
      <c r="AB171" s="3"/>
      <c r="AC171" s="3"/>
    </row>
    <row r="172" spans="1:29" x14ac:dyDescent="0.2">
      <c r="A172" s="9" t="s">
        <v>18</v>
      </c>
      <c r="B172" s="90">
        <f t="shared" ref="B172:N172" si="31">AVERAGE(B147:B169)</f>
        <v>52.033749999999998</v>
      </c>
      <c r="C172" s="90">
        <f t="shared" si="31"/>
        <v>52.494117647058829</v>
      </c>
      <c r="D172" s="90">
        <f t="shared" si="31"/>
        <v>51.502941176470571</v>
      </c>
      <c r="E172" s="90">
        <f t="shared" si="31"/>
        <v>47.700624999999995</v>
      </c>
      <c r="F172" s="90">
        <f t="shared" si="31"/>
        <v>45.600588235294119</v>
      </c>
      <c r="G172" s="90">
        <f t="shared" si="31"/>
        <v>52.997647058823539</v>
      </c>
      <c r="H172" s="90">
        <f t="shared" si="31"/>
        <v>53.686250000000001</v>
      </c>
      <c r="I172" s="90">
        <f t="shared" si="31"/>
        <v>50.491874999999986</v>
      </c>
      <c r="J172" s="90">
        <f t="shared" si="31"/>
        <v>49.868235294117646</v>
      </c>
      <c r="K172" s="90">
        <f t="shared" si="31"/>
        <v>48.526470588235306</v>
      </c>
      <c r="L172" s="90">
        <f t="shared" si="31"/>
        <v>53.881250000000009</v>
      </c>
      <c r="M172" s="90">
        <f t="shared" si="31"/>
        <v>51.514374999999994</v>
      </c>
      <c r="N172" s="90">
        <f t="shared" si="31"/>
        <v>50.809843749999999</v>
      </c>
      <c r="O172" s="90"/>
      <c r="P172" s="9"/>
      <c r="Q172" s="3"/>
      <c r="R172" s="3"/>
      <c r="S172" s="3"/>
      <c r="T172" s="3"/>
      <c r="U172" s="3"/>
      <c r="V172" s="3"/>
      <c r="W172" s="3"/>
      <c r="X172" s="3"/>
      <c r="Y172" s="3"/>
      <c r="Z172" s="3"/>
      <c r="AA172" s="3"/>
      <c r="AB172" s="3"/>
      <c r="AC172" s="3"/>
    </row>
    <row r="173" spans="1:29" x14ac:dyDescent="0.2">
      <c r="A173" s="9" t="s">
        <v>19</v>
      </c>
      <c r="B173" s="90">
        <f t="shared" ref="B173:N173" si="32">STDEV(B147:B169)</f>
        <v>3.5100273028377811</v>
      </c>
      <c r="C173" s="90">
        <f t="shared" si="32"/>
        <v>5.1490278922621995</v>
      </c>
      <c r="D173" s="90">
        <f t="shared" si="32"/>
        <v>5.676083337903477</v>
      </c>
      <c r="E173" s="90">
        <f t="shared" si="32"/>
        <v>5.7264759014598434</v>
      </c>
      <c r="F173" s="90">
        <f t="shared" si="32"/>
        <v>8.3900465363639931</v>
      </c>
      <c r="G173" s="90">
        <f t="shared" si="32"/>
        <v>10.732349189140562</v>
      </c>
      <c r="H173" s="90">
        <f t="shared" si="32"/>
        <v>10.633948075229005</v>
      </c>
      <c r="I173" s="90">
        <f t="shared" si="32"/>
        <v>5.4675884004438124</v>
      </c>
      <c r="J173" s="90">
        <f t="shared" si="32"/>
        <v>8.6760836753212498</v>
      </c>
      <c r="K173" s="90">
        <f t="shared" si="32"/>
        <v>8.8235324142151281</v>
      </c>
      <c r="L173" s="90">
        <f t="shared" si="32"/>
        <v>9.1464833861617159</v>
      </c>
      <c r="M173" s="90">
        <f t="shared" si="32"/>
        <v>5.0655489584051994</v>
      </c>
      <c r="N173" s="90">
        <f t="shared" si="32"/>
        <v>3.4016626686723668</v>
      </c>
      <c r="O173" s="90"/>
      <c r="P173" s="9"/>
      <c r="Q173" s="3"/>
      <c r="R173" s="3"/>
      <c r="S173" s="3"/>
      <c r="T173" s="3"/>
      <c r="U173" s="3"/>
      <c r="V173" s="3"/>
      <c r="W173" s="3"/>
      <c r="X173" s="3"/>
      <c r="Y173" s="3"/>
      <c r="Z173" s="3"/>
      <c r="AA173" s="3"/>
      <c r="AB173" s="3"/>
      <c r="AC173" s="3"/>
    </row>
    <row r="174" spans="1:29" x14ac:dyDescent="0.2">
      <c r="A174" s="9" t="s">
        <v>20</v>
      </c>
      <c r="B174" s="90">
        <f t="shared" ref="B174" si="33">B173/B172*100</f>
        <v>6.7456743033853623</v>
      </c>
      <c r="C174" s="90">
        <f t="shared" ref="C174:M174" si="34">C173/C172*100</f>
        <v>9.8087711977204606</v>
      </c>
      <c r="D174" s="90">
        <f t="shared" si="34"/>
        <v>11.020891638896595</v>
      </c>
      <c r="E174" s="90">
        <f t="shared" si="34"/>
        <v>12.005033270444244</v>
      </c>
      <c r="F174" s="90">
        <f t="shared" si="34"/>
        <v>18.398987515407164</v>
      </c>
      <c r="G174" s="90">
        <f t="shared" si="34"/>
        <v>20.250614479598376</v>
      </c>
      <c r="H174" s="90">
        <f t="shared" si="34"/>
        <v>19.807582156006436</v>
      </c>
      <c r="I174" s="90">
        <f t="shared" si="34"/>
        <v>10.828649956936268</v>
      </c>
      <c r="J174" s="90">
        <f t="shared" si="34"/>
        <v>17.398016240499818</v>
      </c>
      <c r="K174" s="90">
        <f t="shared" si="34"/>
        <v>18.18292636422294</v>
      </c>
      <c r="L174" s="90">
        <f t="shared" si="34"/>
        <v>16.975262055282155</v>
      </c>
      <c r="M174" s="90">
        <f t="shared" si="34"/>
        <v>9.8332726707937343</v>
      </c>
      <c r="N174" s="90">
        <f>N173/N172*100</f>
        <v>6.6948890561631904</v>
      </c>
      <c r="O174" s="90"/>
      <c r="P174" s="9"/>
      <c r="Q174" s="3"/>
      <c r="R174" s="3"/>
      <c r="S174" s="3"/>
      <c r="T174" s="3"/>
      <c r="U174" s="3"/>
      <c r="V174" s="3"/>
      <c r="W174" s="3"/>
      <c r="X174" s="3"/>
      <c r="Y174" s="3"/>
      <c r="Z174" s="3"/>
      <c r="AA174" s="3"/>
      <c r="AB174" s="3"/>
      <c r="AC174" s="3"/>
    </row>
    <row r="175" spans="1:29" x14ac:dyDescent="0.2">
      <c r="A175" s="9" t="s">
        <v>21</v>
      </c>
      <c r="B175" s="90">
        <f t="shared" ref="B175:N175" si="35">MIN(B147:B169)</f>
        <v>45.26</v>
      </c>
      <c r="C175" s="90">
        <f t="shared" si="35"/>
        <v>46.71</v>
      </c>
      <c r="D175" s="90">
        <f t="shared" si="35"/>
        <v>40.36</v>
      </c>
      <c r="E175" s="90">
        <f t="shared" si="35"/>
        <v>41.35</v>
      </c>
      <c r="F175" s="90">
        <f t="shared" si="35"/>
        <v>34.01</v>
      </c>
      <c r="G175" s="90">
        <f t="shared" si="35"/>
        <v>36.97</v>
      </c>
      <c r="H175" s="90">
        <f t="shared" si="35"/>
        <v>42.02</v>
      </c>
      <c r="I175" s="90">
        <f t="shared" si="35"/>
        <v>43.92</v>
      </c>
      <c r="J175" s="90">
        <f t="shared" si="35"/>
        <v>36.83</v>
      </c>
      <c r="K175" s="90">
        <f t="shared" si="35"/>
        <v>35.92</v>
      </c>
      <c r="L175" s="90">
        <f t="shared" si="35"/>
        <v>41.03</v>
      </c>
      <c r="M175" s="90">
        <f t="shared" si="35"/>
        <v>45.37</v>
      </c>
      <c r="N175" s="90">
        <f t="shared" si="35"/>
        <v>45.925454545454549</v>
      </c>
      <c r="O175" s="90"/>
      <c r="P175" s="9"/>
      <c r="Q175" s="3"/>
      <c r="R175" s="3"/>
      <c r="S175" s="3"/>
      <c r="T175" s="3"/>
      <c r="U175" s="3"/>
      <c r="V175" s="3"/>
      <c r="W175" s="3"/>
      <c r="X175" s="3"/>
      <c r="Y175" s="3"/>
      <c r="Z175" s="3"/>
      <c r="AA175" s="3"/>
      <c r="AB175" s="3"/>
      <c r="AC175" s="3"/>
    </row>
    <row r="176" spans="1:29" x14ac:dyDescent="0.2">
      <c r="A176" s="9" t="s">
        <v>22</v>
      </c>
      <c r="B176" s="90">
        <f t="shared" ref="B176:N176" si="36">MAX(B147:B169)</f>
        <v>57.79</v>
      </c>
      <c r="C176" s="90">
        <f t="shared" si="36"/>
        <v>65.760000000000005</v>
      </c>
      <c r="D176" s="90">
        <f t="shared" si="36"/>
        <v>61.81</v>
      </c>
      <c r="E176" s="90">
        <f t="shared" si="36"/>
        <v>63.79</v>
      </c>
      <c r="F176" s="90">
        <f t="shared" si="36"/>
        <v>68.94</v>
      </c>
      <c r="G176" s="90">
        <f t="shared" si="36"/>
        <v>77.650000000000006</v>
      </c>
      <c r="H176" s="90">
        <f t="shared" si="36"/>
        <v>80.099999999999994</v>
      </c>
      <c r="I176" s="90">
        <f t="shared" si="36"/>
        <v>64.42</v>
      </c>
      <c r="J176" s="90">
        <f t="shared" si="36"/>
        <v>65.97</v>
      </c>
      <c r="K176" s="90">
        <f t="shared" si="36"/>
        <v>69.22</v>
      </c>
      <c r="L176" s="90">
        <f t="shared" si="36"/>
        <v>69.5</v>
      </c>
      <c r="M176" s="90">
        <f t="shared" si="36"/>
        <v>61.74</v>
      </c>
      <c r="N176" s="90">
        <f t="shared" si="36"/>
        <v>60.194166666666668</v>
      </c>
      <c r="O176" s="90"/>
      <c r="P176" s="9"/>
      <c r="Q176" s="3"/>
      <c r="R176" s="3"/>
      <c r="S176" s="3"/>
      <c r="T176" s="3"/>
      <c r="U176" s="3"/>
      <c r="V176" s="3"/>
      <c r="W176" s="3"/>
      <c r="X176" s="3"/>
      <c r="Y176" s="3"/>
      <c r="Z176" s="3"/>
      <c r="AA176" s="3"/>
      <c r="AB176" s="3"/>
      <c r="AC176" s="3"/>
    </row>
    <row r="177" spans="1:29" x14ac:dyDescent="0.2">
      <c r="A177" s="9" t="s">
        <v>23</v>
      </c>
      <c r="B177" s="90">
        <f t="shared" ref="B177:N177" si="37">QUARTILE(B147:B169,1)</f>
        <v>49.777500000000003</v>
      </c>
      <c r="C177" s="90">
        <f t="shared" si="37"/>
        <v>49.18</v>
      </c>
      <c r="D177" s="90">
        <f t="shared" si="37"/>
        <v>48.65</v>
      </c>
      <c r="E177" s="90">
        <f t="shared" si="37"/>
        <v>44.135000000000005</v>
      </c>
      <c r="F177" s="90">
        <f t="shared" si="37"/>
        <v>40.43</v>
      </c>
      <c r="G177" s="90">
        <f t="shared" si="37"/>
        <v>44.7</v>
      </c>
      <c r="H177" s="90">
        <f t="shared" si="37"/>
        <v>46.015000000000001</v>
      </c>
      <c r="I177" s="90">
        <f t="shared" si="37"/>
        <v>46.615000000000002</v>
      </c>
      <c r="J177" s="90">
        <f t="shared" si="37"/>
        <v>45.19</v>
      </c>
      <c r="K177" s="90">
        <f t="shared" si="37"/>
        <v>42.27</v>
      </c>
      <c r="L177" s="90">
        <f t="shared" si="37"/>
        <v>46.21</v>
      </c>
      <c r="M177" s="90">
        <f t="shared" si="37"/>
        <v>47.442500000000003</v>
      </c>
      <c r="N177" s="90">
        <f t="shared" si="37"/>
        <v>49.075000000000003</v>
      </c>
      <c r="O177" s="90"/>
      <c r="P177" s="9"/>
      <c r="Q177" s="3"/>
      <c r="R177" s="3"/>
      <c r="S177" s="3"/>
      <c r="T177" s="3"/>
      <c r="U177" s="3"/>
      <c r="V177" s="3"/>
      <c r="W177" s="3"/>
      <c r="X177" s="3"/>
      <c r="Y177" s="3"/>
      <c r="Z177" s="3"/>
      <c r="AA177" s="3"/>
      <c r="AB177" s="3"/>
      <c r="AC177" s="3"/>
    </row>
    <row r="178" spans="1:29" x14ac:dyDescent="0.2">
      <c r="A178" s="9" t="s">
        <v>24</v>
      </c>
      <c r="B178" s="90">
        <f t="shared" ref="B178:N178" si="38">QUARTILE(B147:B169,2)</f>
        <v>51.51</v>
      </c>
      <c r="C178" s="90">
        <f t="shared" si="38"/>
        <v>51.37</v>
      </c>
      <c r="D178" s="90">
        <f t="shared" si="38"/>
        <v>52.43</v>
      </c>
      <c r="E178" s="90">
        <f t="shared" si="38"/>
        <v>46.75</v>
      </c>
      <c r="F178" s="90">
        <f t="shared" si="38"/>
        <v>43.92</v>
      </c>
      <c r="G178" s="90">
        <f t="shared" si="38"/>
        <v>50.49</v>
      </c>
      <c r="H178" s="90">
        <f t="shared" si="38"/>
        <v>50.91</v>
      </c>
      <c r="I178" s="90">
        <f t="shared" si="38"/>
        <v>49.55</v>
      </c>
      <c r="J178" s="90">
        <f t="shared" si="38"/>
        <v>47.38</v>
      </c>
      <c r="K178" s="90">
        <f t="shared" si="38"/>
        <v>47.66</v>
      </c>
      <c r="L178" s="90">
        <f t="shared" si="38"/>
        <v>52.78</v>
      </c>
      <c r="M178" s="90">
        <f t="shared" si="38"/>
        <v>51.015000000000001</v>
      </c>
      <c r="N178" s="90">
        <f t="shared" si="38"/>
        <v>50.376666666666665</v>
      </c>
      <c r="O178" s="90"/>
      <c r="P178" s="9"/>
      <c r="Q178" s="3"/>
      <c r="R178" s="3"/>
      <c r="S178" s="3"/>
      <c r="T178" s="3"/>
      <c r="U178" s="3"/>
      <c r="V178" s="3"/>
      <c r="W178" s="3"/>
      <c r="X178" s="3"/>
      <c r="Y178" s="3"/>
      <c r="Z178" s="3"/>
      <c r="AA178" s="3"/>
      <c r="AB178" s="3"/>
      <c r="AC178" s="3"/>
    </row>
    <row r="179" spans="1:29" x14ac:dyDescent="0.2">
      <c r="A179" s="9" t="s">
        <v>25</v>
      </c>
      <c r="B179" s="90">
        <f t="shared" ref="B179:N179" si="39">QUARTILE(B147:B169,3)</f>
        <v>54.08</v>
      </c>
      <c r="C179" s="90">
        <f t="shared" si="39"/>
        <v>53.73</v>
      </c>
      <c r="D179" s="90">
        <f t="shared" si="39"/>
        <v>54.51</v>
      </c>
      <c r="E179" s="90">
        <f t="shared" si="39"/>
        <v>49.092500000000001</v>
      </c>
      <c r="F179" s="90">
        <f t="shared" si="39"/>
        <v>50.34</v>
      </c>
      <c r="G179" s="90">
        <f t="shared" si="39"/>
        <v>58.11</v>
      </c>
      <c r="H179" s="90">
        <f t="shared" si="39"/>
        <v>58.094999999999999</v>
      </c>
      <c r="I179" s="90">
        <f t="shared" si="39"/>
        <v>52.092500000000001</v>
      </c>
      <c r="J179" s="90">
        <f t="shared" si="39"/>
        <v>54.23</v>
      </c>
      <c r="K179" s="90">
        <f t="shared" si="39"/>
        <v>50.45</v>
      </c>
      <c r="L179" s="90">
        <f t="shared" si="39"/>
        <v>58.097500000000004</v>
      </c>
      <c r="M179" s="90">
        <f t="shared" si="39"/>
        <v>54.354999999999997</v>
      </c>
      <c r="N179" s="90">
        <f t="shared" si="39"/>
        <v>52.805416666666666</v>
      </c>
      <c r="O179" s="90"/>
      <c r="P179" s="9"/>
      <c r="Q179" s="3"/>
      <c r="R179" s="3"/>
      <c r="S179" s="3"/>
      <c r="T179" s="3"/>
      <c r="U179" s="3"/>
      <c r="V179" s="3"/>
      <c r="W179" s="3"/>
      <c r="X179" s="3"/>
      <c r="Y179" s="3"/>
      <c r="Z179" s="3"/>
      <c r="AA179" s="3"/>
      <c r="AB179" s="3"/>
      <c r="AC179" s="3"/>
    </row>
    <row r="180" spans="1:29" x14ac:dyDescent="0.2">
      <c r="A180" s="9"/>
      <c r="B180" s="16"/>
      <c r="C180" s="16"/>
      <c r="D180" s="16"/>
      <c r="E180" s="16"/>
      <c r="F180" s="16"/>
      <c r="G180" s="16"/>
      <c r="H180" s="16"/>
      <c r="I180" s="16"/>
      <c r="J180" s="16"/>
      <c r="K180" s="16"/>
      <c r="L180" s="16"/>
      <c r="M180" s="16"/>
      <c r="N180" s="15"/>
      <c r="P180" s="9"/>
      <c r="Q180" s="3"/>
      <c r="R180" s="3"/>
      <c r="S180" s="3"/>
      <c r="T180" s="3"/>
      <c r="U180" s="3"/>
      <c r="V180" s="3"/>
      <c r="W180" s="3"/>
      <c r="X180" s="3"/>
      <c r="Y180" s="3"/>
      <c r="Z180" s="3"/>
      <c r="AA180" s="3"/>
      <c r="AB180" s="3"/>
      <c r="AC180" s="3"/>
    </row>
    <row r="181" spans="1:29" x14ac:dyDescent="0.2">
      <c r="A181" s="9"/>
      <c r="B181" s="16"/>
      <c r="C181" s="16"/>
      <c r="D181" s="16"/>
      <c r="E181" s="16"/>
      <c r="F181" s="16"/>
      <c r="G181" s="16"/>
      <c r="H181" s="16"/>
      <c r="I181" s="16"/>
      <c r="J181" s="16"/>
      <c r="K181" s="16"/>
      <c r="L181" s="16"/>
      <c r="M181" s="16"/>
      <c r="N181" s="15"/>
      <c r="P181" s="9"/>
      <c r="Q181" s="3"/>
      <c r="R181" s="3"/>
      <c r="S181" s="3"/>
      <c r="T181" s="3"/>
      <c r="U181" s="3"/>
      <c r="V181" s="3"/>
      <c r="W181" s="3"/>
      <c r="X181" s="3"/>
      <c r="Y181" s="3"/>
      <c r="Z181" s="3"/>
      <c r="AA181" s="3"/>
      <c r="AB181" s="3"/>
      <c r="AC181" s="3"/>
    </row>
    <row r="182" spans="1:29" ht="18.75" x14ac:dyDescent="0.3">
      <c r="A182" s="25" t="s">
        <v>40</v>
      </c>
      <c r="P182" s="9"/>
      <c r="Q182" s="3"/>
      <c r="R182" s="3"/>
      <c r="S182" s="3"/>
      <c r="T182" s="3"/>
      <c r="U182" s="3"/>
      <c r="V182" s="3"/>
      <c r="W182" s="3"/>
      <c r="X182" s="3"/>
      <c r="Y182" s="3"/>
      <c r="Z182" s="3"/>
      <c r="AA182" s="3"/>
      <c r="AB182" s="3"/>
      <c r="AC182" s="3"/>
    </row>
    <row r="183" spans="1:29" ht="15.75" x14ac:dyDescent="0.25">
      <c r="A183" s="4" t="s">
        <v>15</v>
      </c>
      <c r="B183" s="74" t="s">
        <v>2</v>
      </c>
      <c r="C183" s="74" t="s">
        <v>3</v>
      </c>
      <c r="D183" s="74" t="s">
        <v>4</v>
      </c>
      <c r="E183" s="74" t="s">
        <v>5</v>
      </c>
      <c r="F183" s="74" t="s">
        <v>6</v>
      </c>
      <c r="G183" s="74" t="s">
        <v>16</v>
      </c>
      <c r="H183" s="74" t="s">
        <v>17</v>
      </c>
      <c r="I183" s="74" t="s">
        <v>7</v>
      </c>
      <c r="J183" s="74" t="s">
        <v>8</v>
      </c>
      <c r="K183" s="74" t="s">
        <v>9</v>
      </c>
      <c r="L183" s="74" t="s">
        <v>10</v>
      </c>
      <c r="M183" s="74" t="s">
        <v>11</v>
      </c>
      <c r="N183" s="104" t="s">
        <v>1</v>
      </c>
      <c r="O183" s="104"/>
      <c r="P183" s="9"/>
      <c r="Q183" s="3"/>
      <c r="R183" s="3"/>
      <c r="S183" s="3"/>
      <c r="T183" s="3"/>
      <c r="U183" s="3"/>
      <c r="V183" s="3"/>
      <c r="W183" s="3"/>
      <c r="X183" s="3"/>
      <c r="Y183" s="3"/>
      <c r="Z183" s="3"/>
      <c r="AA183" s="3"/>
      <c r="AB183" s="3"/>
      <c r="AC183" s="3"/>
    </row>
    <row r="184" spans="1:29" ht="15.75" x14ac:dyDescent="0.25">
      <c r="A184" s="9">
        <v>1983</v>
      </c>
      <c r="B184" s="74"/>
      <c r="C184" s="74"/>
      <c r="D184" s="74"/>
      <c r="E184" s="74"/>
      <c r="F184" s="74"/>
      <c r="G184" s="74"/>
      <c r="H184" s="74"/>
      <c r="I184" s="74"/>
      <c r="J184" s="16">
        <v>22.93</v>
      </c>
      <c r="K184" s="16">
        <v>22.13</v>
      </c>
      <c r="L184" s="16">
        <v>21.79</v>
      </c>
      <c r="M184" s="16">
        <v>27.82</v>
      </c>
      <c r="N184" s="111">
        <f t="shared" ref="N184:N207" si="40">AVERAGE(B184:M184)</f>
        <v>23.667499999999997</v>
      </c>
      <c r="O184" s="18"/>
      <c r="P184" s="9"/>
      <c r="Q184" s="3"/>
      <c r="R184" s="3"/>
      <c r="S184" s="3"/>
      <c r="T184" s="3"/>
      <c r="U184" s="3"/>
      <c r="V184" s="3"/>
      <c r="W184" s="3"/>
      <c r="X184" s="3"/>
      <c r="Y184" s="3"/>
      <c r="Z184" s="3"/>
      <c r="AA184" s="3"/>
      <c r="AB184" s="3"/>
      <c r="AC184" s="3"/>
    </row>
    <row r="185" spans="1:29" ht="15" x14ac:dyDescent="0.25">
      <c r="A185" s="9">
        <v>1984</v>
      </c>
      <c r="B185" s="16">
        <v>31.36</v>
      </c>
      <c r="C185" s="16">
        <v>29.44</v>
      </c>
      <c r="D185" s="16">
        <v>29.25</v>
      </c>
      <c r="E185" s="16">
        <v>26.89</v>
      </c>
      <c r="F185" s="16">
        <v>24.61</v>
      </c>
      <c r="G185" s="16">
        <v>23.89</v>
      </c>
      <c r="H185" s="16">
        <v>20.64</v>
      </c>
      <c r="I185" s="16">
        <v>22.59</v>
      </c>
      <c r="J185" s="16">
        <v>20.53</v>
      </c>
      <c r="K185" s="16">
        <v>20.59</v>
      </c>
      <c r="L185" s="16">
        <v>24.91</v>
      </c>
      <c r="M185" s="16">
        <v>35.770000000000003</v>
      </c>
      <c r="N185" s="111">
        <f t="shared" si="40"/>
        <v>25.872499999999999</v>
      </c>
      <c r="O185" s="18"/>
      <c r="P185" s="3"/>
      <c r="Q185" s="3"/>
      <c r="R185" s="3"/>
      <c r="S185" s="3"/>
      <c r="T185" s="3"/>
      <c r="U185" s="3"/>
      <c r="V185" s="3"/>
      <c r="W185" s="3"/>
      <c r="X185" s="3"/>
      <c r="Y185" s="3"/>
      <c r="Z185" s="3"/>
      <c r="AA185" s="3"/>
      <c r="AB185" s="3"/>
      <c r="AC185" s="3"/>
    </row>
    <row r="186" spans="1:29" ht="15" x14ac:dyDescent="0.25">
      <c r="A186" s="9">
        <v>1985</v>
      </c>
      <c r="B186" s="16">
        <v>33.43</v>
      </c>
      <c r="C186" s="16">
        <v>33.659999999999997</v>
      </c>
      <c r="D186" s="16">
        <v>31.2</v>
      </c>
      <c r="E186" s="16">
        <v>26.76</v>
      </c>
      <c r="F186" s="16">
        <v>20.73</v>
      </c>
      <c r="G186" s="16">
        <v>23.63</v>
      </c>
      <c r="H186" s="16">
        <v>23.05</v>
      </c>
      <c r="I186" s="16">
        <v>21.88</v>
      </c>
      <c r="J186" s="16">
        <v>19.41</v>
      </c>
      <c r="K186" s="16">
        <v>21.42</v>
      </c>
      <c r="L186" s="16">
        <v>26.4</v>
      </c>
      <c r="M186" s="16">
        <v>31.54</v>
      </c>
      <c r="N186" s="111">
        <f t="shared" si="40"/>
        <v>26.092500000000001</v>
      </c>
      <c r="O186" s="18"/>
      <c r="P186" s="3"/>
      <c r="Q186" s="3"/>
      <c r="R186" s="3"/>
      <c r="S186" s="3"/>
      <c r="T186" s="3"/>
      <c r="U186" s="3"/>
      <c r="V186" s="3"/>
      <c r="W186" s="3"/>
      <c r="X186" s="3"/>
      <c r="Y186" s="3"/>
      <c r="Z186" s="3"/>
      <c r="AA186" s="3"/>
      <c r="AB186" s="3"/>
      <c r="AC186" s="3"/>
    </row>
    <row r="187" spans="1:29" ht="15" x14ac:dyDescent="0.25">
      <c r="A187" s="9">
        <v>1986</v>
      </c>
      <c r="B187" s="16">
        <v>33.07</v>
      </c>
      <c r="C187" s="16">
        <v>28.28</v>
      </c>
      <c r="D187" s="16">
        <v>28.21</v>
      </c>
      <c r="E187" s="16">
        <v>25.95</v>
      </c>
      <c r="F187" s="16">
        <v>21.52</v>
      </c>
      <c r="G187" s="16">
        <v>22.14</v>
      </c>
      <c r="H187" s="16">
        <v>23.15</v>
      </c>
      <c r="I187" s="16">
        <v>21.25</v>
      </c>
      <c r="J187" s="16">
        <v>20.58</v>
      </c>
      <c r="K187" s="16">
        <v>21.28</v>
      </c>
      <c r="L187" s="16">
        <v>27.02</v>
      </c>
      <c r="M187" s="16">
        <v>30.54</v>
      </c>
      <c r="N187" s="111">
        <f t="shared" si="40"/>
        <v>25.249166666666671</v>
      </c>
      <c r="O187" s="18"/>
      <c r="P187" s="3"/>
      <c r="Q187" s="3"/>
      <c r="R187" s="3"/>
      <c r="S187" s="3"/>
      <c r="T187" s="3"/>
      <c r="U187" s="3"/>
      <c r="V187" s="3"/>
      <c r="W187" s="3"/>
      <c r="X187" s="3"/>
      <c r="Y187" s="3"/>
      <c r="Z187" s="3"/>
      <c r="AA187" s="3"/>
      <c r="AB187" s="3"/>
      <c r="AC187" s="3"/>
    </row>
    <row r="188" spans="1:29" ht="15" x14ac:dyDescent="0.25">
      <c r="A188" s="9">
        <v>1987</v>
      </c>
      <c r="B188" s="16">
        <v>30.8</v>
      </c>
      <c r="C188" s="16">
        <v>30.75</v>
      </c>
      <c r="D188" s="16">
        <v>27.02</v>
      </c>
      <c r="E188" s="16">
        <v>29.98</v>
      </c>
      <c r="F188" s="16">
        <v>25.54</v>
      </c>
      <c r="G188" s="16">
        <v>24.34</v>
      </c>
      <c r="H188" s="16">
        <v>25.4</v>
      </c>
      <c r="I188" s="16">
        <v>24.41</v>
      </c>
      <c r="J188" s="16">
        <v>22</v>
      </c>
      <c r="K188" s="16">
        <v>22.56</v>
      </c>
      <c r="L188" s="16">
        <v>25.06</v>
      </c>
      <c r="M188" s="16">
        <v>28.41</v>
      </c>
      <c r="N188" s="111">
        <f t="shared" si="40"/>
        <v>26.355833333333337</v>
      </c>
      <c r="O188" s="18"/>
      <c r="P188" s="3"/>
      <c r="Q188" s="3"/>
      <c r="R188" s="3"/>
      <c r="S188" s="3"/>
      <c r="T188" s="3"/>
      <c r="U188" s="3"/>
      <c r="V188" s="3"/>
      <c r="W188" s="3"/>
      <c r="X188" s="3"/>
      <c r="Y188" s="3"/>
      <c r="Z188" s="3"/>
      <c r="AA188" s="3"/>
      <c r="AB188" s="3"/>
      <c r="AC188" s="3"/>
    </row>
    <row r="189" spans="1:29" ht="15" x14ac:dyDescent="0.25">
      <c r="A189" s="9">
        <v>1988</v>
      </c>
      <c r="B189" s="16">
        <v>29.96</v>
      </c>
      <c r="C189" s="16">
        <v>34.65</v>
      </c>
      <c r="D189" s="16">
        <v>33.1</v>
      </c>
      <c r="E189" s="16">
        <v>27.73</v>
      </c>
      <c r="F189" s="16">
        <v>26.23</v>
      </c>
      <c r="G189" s="16">
        <v>24.1</v>
      </c>
      <c r="H189" s="16">
        <v>26.99</v>
      </c>
      <c r="I189" s="16">
        <v>21.91</v>
      </c>
      <c r="J189" s="16">
        <v>25.96</v>
      </c>
      <c r="K189" s="16">
        <v>24.05</v>
      </c>
      <c r="L189" s="16">
        <v>24.3</v>
      </c>
      <c r="M189" s="16">
        <v>33.159999999999997</v>
      </c>
      <c r="N189" s="111">
        <f t="shared" si="40"/>
        <v>27.678333333333331</v>
      </c>
      <c r="O189" s="18"/>
      <c r="P189" s="3"/>
      <c r="Q189" s="3"/>
      <c r="R189" s="3"/>
      <c r="S189" s="3"/>
      <c r="T189" s="3"/>
      <c r="U189" s="3"/>
      <c r="V189" s="3"/>
      <c r="W189" s="3"/>
      <c r="X189" s="3"/>
      <c r="Y189" s="3"/>
      <c r="Z189" s="3"/>
      <c r="AA189" s="3"/>
      <c r="AB189" s="3"/>
      <c r="AC189" s="3"/>
    </row>
    <row r="190" spans="1:29" ht="15" x14ac:dyDescent="0.25">
      <c r="A190" s="9">
        <v>1989</v>
      </c>
      <c r="B190" s="16">
        <v>34.950000000000003</v>
      </c>
      <c r="C190" s="16">
        <v>34.76</v>
      </c>
      <c r="D190" s="16">
        <v>25.39</v>
      </c>
      <c r="E190" s="16">
        <v>29.42</v>
      </c>
      <c r="F190" s="16">
        <v>24.14</v>
      </c>
      <c r="G190" s="16">
        <v>19.27</v>
      </c>
      <c r="H190" s="16">
        <v>23.81</v>
      </c>
      <c r="I190" s="16">
        <v>22.76</v>
      </c>
      <c r="J190" s="16">
        <v>27.67</v>
      </c>
      <c r="K190" s="16">
        <v>28.41</v>
      </c>
      <c r="L190" s="16">
        <v>28.53</v>
      </c>
      <c r="M190" s="16">
        <v>31.64</v>
      </c>
      <c r="N190" s="111">
        <f t="shared" si="40"/>
        <v>27.5625</v>
      </c>
      <c r="O190" s="18"/>
      <c r="P190" s="3"/>
      <c r="Q190" s="3"/>
      <c r="R190" s="3"/>
      <c r="S190" s="3"/>
      <c r="T190" s="3"/>
      <c r="U190" s="3"/>
      <c r="V190" s="3"/>
      <c r="W190" s="3"/>
      <c r="X190" s="3"/>
      <c r="Y190" s="3"/>
      <c r="Z190" s="3"/>
      <c r="AA190" s="3"/>
      <c r="AB190" s="3"/>
      <c r="AC190" s="3"/>
    </row>
    <row r="191" spans="1:29" ht="15" x14ac:dyDescent="0.25">
      <c r="A191" s="9">
        <v>1990</v>
      </c>
      <c r="B191" s="16">
        <v>32.56</v>
      </c>
      <c r="C191" s="16">
        <v>30.46</v>
      </c>
      <c r="D191" s="16">
        <v>33.020000000000003</v>
      </c>
      <c r="E191" s="16">
        <v>30.55</v>
      </c>
      <c r="F191" s="16">
        <v>28.18</v>
      </c>
      <c r="G191" s="16">
        <v>26.74</v>
      </c>
      <c r="H191" s="16">
        <v>25.65</v>
      </c>
      <c r="I191" s="16">
        <v>25.08</v>
      </c>
      <c r="J191" s="16">
        <v>24.51</v>
      </c>
      <c r="K191" s="16">
        <v>23.79</v>
      </c>
      <c r="L191" s="16">
        <v>27.2</v>
      </c>
      <c r="M191" s="16">
        <v>33</v>
      </c>
      <c r="N191" s="111">
        <f t="shared" si="40"/>
        <v>28.395</v>
      </c>
      <c r="O191" s="18"/>
      <c r="P191" s="3"/>
      <c r="Q191" s="3"/>
      <c r="R191" s="3"/>
      <c r="S191" s="3"/>
      <c r="T191" s="3"/>
      <c r="U191" s="3"/>
      <c r="V191" s="3"/>
      <c r="W191" s="3"/>
      <c r="X191" s="3"/>
      <c r="Y191" s="3"/>
      <c r="Z191" s="3"/>
      <c r="AA191" s="3"/>
      <c r="AB191" s="3"/>
      <c r="AC191" s="3"/>
    </row>
    <row r="192" spans="1:29" ht="15" x14ac:dyDescent="0.25">
      <c r="A192" s="9">
        <v>1991</v>
      </c>
      <c r="B192" s="16">
        <v>31.16</v>
      </c>
      <c r="C192" s="16">
        <v>35.799999999999997</v>
      </c>
      <c r="D192" s="16">
        <v>28.86</v>
      </c>
      <c r="E192" s="16">
        <v>29.34</v>
      </c>
      <c r="F192" s="16">
        <v>28.95</v>
      </c>
      <c r="G192" s="16">
        <v>27.07</v>
      </c>
      <c r="H192" s="16">
        <v>28.57</v>
      </c>
      <c r="I192" s="16">
        <v>28.7</v>
      </c>
      <c r="J192" s="16">
        <v>27.85</v>
      </c>
      <c r="K192" s="16">
        <v>25.28</v>
      </c>
      <c r="L192" s="16">
        <v>26.74</v>
      </c>
      <c r="M192" s="16">
        <v>37.270000000000003</v>
      </c>
      <c r="N192" s="111">
        <f t="shared" si="40"/>
        <v>29.632499999999993</v>
      </c>
      <c r="O192" s="18"/>
      <c r="P192" s="3"/>
      <c r="Q192" s="3"/>
      <c r="R192" s="3"/>
      <c r="S192" s="3"/>
      <c r="T192" s="3"/>
      <c r="U192" s="3"/>
      <c r="V192" s="3"/>
      <c r="W192" s="3"/>
      <c r="X192" s="3"/>
      <c r="Y192" s="3"/>
      <c r="Z192" s="3"/>
      <c r="AA192" s="3"/>
      <c r="AB192" s="3"/>
      <c r="AC192" s="3"/>
    </row>
    <row r="193" spans="1:29" ht="15" x14ac:dyDescent="0.25">
      <c r="A193" s="9">
        <v>1992</v>
      </c>
      <c r="B193" s="16">
        <v>31.32</v>
      </c>
      <c r="C193" s="16">
        <v>30.96</v>
      </c>
      <c r="D193" s="16">
        <v>30.82</v>
      </c>
      <c r="E193" s="16">
        <v>30.3</v>
      </c>
      <c r="F193" s="16">
        <v>28.49</v>
      </c>
      <c r="G193" s="16">
        <v>26.41</v>
      </c>
      <c r="H193" s="16">
        <v>30.39</v>
      </c>
      <c r="I193" s="16">
        <v>30.56</v>
      </c>
      <c r="J193" s="16">
        <v>27.07</v>
      </c>
      <c r="K193" s="16">
        <v>30.58</v>
      </c>
      <c r="L193" s="16">
        <v>27.56</v>
      </c>
      <c r="M193" s="16">
        <v>36.119999999999997</v>
      </c>
      <c r="N193" s="111">
        <f t="shared" si="40"/>
        <v>30.048333333333332</v>
      </c>
      <c r="O193" s="18"/>
      <c r="P193" s="3"/>
      <c r="Q193" s="3"/>
      <c r="R193" s="3"/>
      <c r="S193" s="3"/>
      <c r="T193" s="3"/>
      <c r="U193" s="3"/>
      <c r="V193" s="3"/>
      <c r="W193" s="3"/>
      <c r="X193" s="3"/>
      <c r="Y193" s="3"/>
      <c r="Z193" s="3"/>
      <c r="AA193" s="3"/>
      <c r="AB193" s="3"/>
      <c r="AC193" s="3"/>
    </row>
    <row r="194" spans="1:29" ht="15" x14ac:dyDescent="0.25">
      <c r="A194" s="9">
        <v>1993</v>
      </c>
      <c r="B194" s="16">
        <v>34.94</v>
      </c>
      <c r="C194" s="16">
        <v>33.94</v>
      </c>
      <c r="D194" s="16">
        <v>34.51</v>
      </c>
      <c r="E194" s="16">
        <v>32</v>
      </c>
      <c r="F194" s="16">
        <v>28.85</v>
      </c>
      <c r="G194" s="16">
        <v>25.23</v>
      </c>
      <c r="H194" s="16">
        <v>23.77</v>
      </c>
      <c r="I194" s="16">
        <v>28.05</v>
      </c>
      <c r="J194" s="16">
        <v>28.2</v>
      </c>
      <c r="K194" s="16">
        <v>26</v>
      </c>
      <c r="L194" s="16">
        <v>32.630000000000003</v>
      </c>
      <c r="M194" s="16">
        <v>34.06</v>
      </c>
      <c r="N194" s="111">
        <f t="shared" si="40"/>
        <v>30.181666666666668</v>
      </c>
      <c r="O194" s="18"/>
      <c r="P194" s="3"/>
      <c r="Q194" s="3"/>
      <c r="R194" s="3"/>
      <c r="S194" s="3"/>
      <c r="T194" s="3"/>
      <c r="U194" s="3"/>
      <c r="V194" s="3"/>
      <c r="W194" s="3"/>
      <c r="X194" s="3"/>
      <c r="Y194" s="3"/>
      <c r="Z194" s="3"/>
      <c r="AA194" s="3"/>
      <c r="AB194" s="3"/>
      <c r="AC194" s="3"/>
    </row>
    <row r="195" spans="1:29" ht="15" x14ac:dyDescent="0.25">
      <c r="A195" s="9">
        <v>1994</v>
      </c>
      <c r="B195" s="16">
        <v>36.08</v>
      </c>
      <c r="C195" s="16">
        <v>36.229999999999997</v>
      </c>
      <c r="D195" s="16">
        <v>34.57</v>
      </c>
      <c r="E195" s="16">
        <v>36.200000000000003</v>
      </c>
      <c r="F195" s="16">
        <v>29.69</v>
      </c>
      <c r="G195" s="16">
        <v>29.27</v>
      </c>
      <c r="H195" s="16">
        <v>30.98</v>
      </c>
      <c r="I195" s="16">
        <v>27.45</v>
      </c>
      <c r="J195" s="16">
        <v>28.79</v>
      </c>
      <c r="K195" s="16">
        <v>26.25</v>
      </c>
      <c r="L195" s="16">
        <v>30.51</v>
      </c>
      <c r="M195" s="16">
        <v>35.869999999999997</v>
      </c>
      <c r="N195" s="111">
        <f t="shared" si="40"/>
        <v>31.824166666666667</v>
      </c>
      <c r="O195" s="18"/>
      <c r="P195" s="3"/>
      <c r="Q195" s="3"/>
      <c r="R195" s="3"/>
      <c r="S195" s="3"/>
      <c r="T195" s="3"/>
      <c r="U195" s="3"/>
      <c r="V195" s="3"/>
      <c r="W195" s="3"/>
      <c r="X195" s="3"/>
      <c r="Y195" s="3"/>
      <c r="Z195" s="3"/>
      <c r="AA195" s="3"/>
      <c r="AB195" s="3"/>
      <c r="AC195" s="3"/>
    </row>
    <row r="196" spans="1:29" ht="15" x14ac:dyDescent="0.25">
      <c r="A196" s="9">
        <v>1995</v>
      </c>
      <c r="B196" s="16">
        <v>37.31</v>
      </c>
      <c r="C196" s="16">
        <v>35.1</v>
      </c>
      <c r="D196" s="16">
        <v>32.79</v>
      </c>
      <c r="E196" s="16">
        <v>31.6</v>
      </c>
      <c r="F196" s="16">
        <v>26.91</v>
      </c>
      <c r="G196" s="16">
        <v>27.81</v>
      </c>
      <c r="H196" s="16">
        <v>27.18</v>
      </c>
      <c r="I196" s="16">
        <v>26.1</v>
      </c>
      <c r="J196" s="16">
        <v>28.89</v>
      </c>
      <c r="K196" s="16">
        <v>26.43</v>
      </c>
      <c r="L196" s="16">
        <v>29.49</v>
      </c>
      <c r="M196" s="16">
        <v>31.85</v>
      </c>
      <c r="N196" s="111">
        <f t="shared" si="40"/>
        <v>30.12166666666667</v>
      </c>
      <c r="O196" s="18"/>
      <c r="P196" s="3"/>
      <c r="Q196" s="3"/>
      <c r="R196" s="3"/>
      <c r="S196" s="3"/>
      <c r="T196" s="3"/>
      <c r="U196" s="3"/>
      <c r="V196" s="3"/>
      <c r="W196" s="3"/>
      <c r="X196" s="3"/>
      <c r="Y196" s="3"/>
      <c r="Z196" s="3"/>
      <c r="AA196" s="3"/>
      <c r="AB196" s="3"/>
      <c r="AC196" s="3"/>
    </row>
    <row r="197" spans="1:29" ht="15" x14ac:dyDescent="0.25">
      <c r="A197" s="9">
        <v>1996</v>
      </c>
      <c r="B197" s="16">
        <v>37.590000000000003</v>
      </c>
      <c r="C197" s="16">
        <v>38.69</v>
      </c>
      <c r="D197" s="16">
        <v>34.24</v>
      </c>
      <c r="E197" s="16">
        <v>31.1</v>
      </c>
      <c r="F197" s="16">
        <v>29.25</v>
      </c>
      <c r="G197" s="16">
        <v>23.69</v>
      </c>
      <c r="H197" s="16">
        <v>28.65</v>
      </c>
      <c r="I197" s="16">
        <v>26.86</v>
      </c>
      <c r="J197" s="16">
        <v>26.29</v>
      </c>
      <c r="K197" s="16">
        <v>27.76</v>
      </c>
      <c r="L197" s="16">
        <v>31.38</v>
      </c>
      <c r="M197" s="16">
        <v>38.61</v>
      </c>
      <c r="N197" s="111">
        <f t="shared" si="40"/>
        <v>31.175833333333333</v>
      </c>
      <c r="O197" s="18"/>
      <c r="P197" s="9"/>
      <c r="Q197" s="1"/>
      <c r="R197" s="3"/>
      <c r="S197" s="3"/>
      <c r="T197" s="3"/>
      <c r="U197" s="3"/>
      <c r="V197" s="3"/>
      <c r="W197" s="3"/>
      <c r="X197" s="3"/>
      <c r="Y197" s="3"/>
      <c r="Z197" s="3"/>
      <c r="AA197" s="3"/>
      <c r="AB197" s="3"/>
      <c r="AC197" s="3"/>
    </row>
    <row r="198" spans="1:29" ht="15" x14ac:dyDescent="0.25">
      <c r="A198" s="9">
        <v>1997</v>
      </c>
      <c r="B198" s="16">
        <v>34.67</v>
      </c>
      <c r="C198" s="16">
        <v>38.380000000000003</v>
      </c>
      <c r="D198" s="16">
        <v>36.17</v>
      </c>
      <c r="E198" s="16">
        <v>32.08</v>
      </c>
      <c r="F198" s="16">
        <v>33.79</v>
      </c>
      <c r="G198" s="16">
        <v>28.44</v>
      </c>
      <c r="H198" s="16">
        <v>31.45</v>
      </c>
      <c r="I198" s="16">
        <v>22.35</v>
      </c>
      <c r="J198" s="16">
        <v>29.53</v>
      </c>
      <c r="K198" s="16">
        <v>28.69</v>
      </c>
      <c r="L198" s="16">
        <v>24.61</v>
      </c>
      <c r="M198" s="16">
        <v>31.17</v>
      </c>
      <c r="N198" s="111">
        <f t="shared" si="40"/>
        <v>30.944166666666671</v>
      </c>
      <c r="O198" s="18"/>
      <c r="P198" s="9"/>
      <c r="Q198" s="1"/>
      <c r="R198" s="3"/>
      <c r="S198" s="3"/>
      <c r="T198" s="3"/>
      <c r="U198" s="3"/>
      <c r="V198" s="3"/>
      <c r="W198" s="3"/>
      <c r="X198" s="3"/>
      <c r="Y198" s="3"/>
      <c r="Z198" s="3"/>
      <c r="AA198" s="3"/>
      <c r="AB198" s="3"/>
      <c r="AC198" s="3"/>
    </row>
    <row r="199" spans="1:29" ht="15" x14ac:dyDescent="0.25">
      <c r="A199" s="9">
        <v>1998</v>
      </c>
      <c r="B199" s="16">
        <v>33.67</v>
      </c>
      <c r="C199" s="16">
        <v>31.09</v>
      </c>
      <c r="D199" s="16">
        <v>34.04</v>
      </c>
      <c r="E199" s="16">
        <v>33.090000000000003</v>
      </c>
      <c r="F199" s="16">
        <v>27.79</v>
      </c>
      <c r="G199" s="16">
        <v>27.78</v>
      </c>
      <c r="H199" s="16">
        <v>29.35</v>
      </c>
      <c r="I199" s="16">
        <v>26.77</v>
      </c>
      <c r="J199" s="16">
        <v>28.76</v>
      </c>
      <c r="K199" s="16">
        <v>28.6</v>
      </c>
      <c r="L199" s="16">
        <v>27.43</v>
      </c>
      <c r="M199" s="16">
        <v>31.06</v>
      </c>
      <c r="N199" s="111">
        <f t="shared" si="40"/>
        <v>29.952500000000004</v>
      </c>
      <c r="O199" s="18"/>
      <c r="P199" s="9"/>
      <c r="Q199" s="1"/>
      <c r="R199" s="3"/>
      <c r="S199" s="3"/>
      <c r="T199" s="3"/>
      <c r="U199" s="3"/>
      <c r="V199" s="3"/>
      <c r="W199" s="3"/>
      <c r="X199" s="3"/>
      <c r="Y199" s="3"/>
      <c r="Z199" s="3"/>
      <c r="AA199" s="3"/>
      <c r="AB199" s="3"/>
      <c r="AC199" s="3"/>
    </row>
    <row r="200" spans="1:29" ht="15" x14ac:dyDescent="0.25">
      <c r="A200" s="9">
        <v>1999</v>
      </c>
      <c r="B200" s="16">
        <v>36.65</v>
      </c>
      <c r="C200" s="16">
        <v>27.05</v>
      </c>
      <c r="D200" s="16">
        <v>36.49</v>
      </c>
      <c r="E200" s="16">
        <v>33.94</v>
      </c>
      <c r="F200" s="16">
        <v>28.97</v>
      </c>
      <c r="G200" s="16">
        <v>28.48</v>
      </c>
      <c r="H200" s="16">
        <v>30.45</v>
      </c>
      <c r="I200" s="16">
        <v>27.67</v>
      </c>
      <c r="J200" s="16">
        <v>5.97</v>
      </c>
      <c r="K200" s="16">
        <v>21.52</v>
      </c>
      <c r="L200" s="16">
        <v>23.29</v>
      </c>
      <c r="M200" s="16">
        <v>37.25</v>
      </c>
      <c r="N200" s="111">
        <f t="shared" si="40"/>
        <v>28.144166666666667</v>
      </c>
      <c r="O200" s="18"/>
      <c r="P200" s="9"/>
      <c r="Q200" s="1"/>
      <c r="R200" s="3"/>
      <c r="S200" s="3"/>
      <c r="T200" s="3"/>
      <c r="U200" s="3"/>
      <c r="V200" s="3"/>
      <c r="W200" s="3"/>
      <c r="X200" s="3"/>
      <c r="Y200" s="3"/>
      <c r="Z200" s="3"/>
      <c r="AA200" s="3"/>
      <c r="AB200" s="3"/>
      <c r="AC200" s="3"/>
    </row>
    <row r="201" spans="1:29" ht="15" x14ac:dyDescent="0.25">
      <c r="A201" s="9">
        <v>2000</v>
      </c>
      <c r="B201" s="16">
        <v>38.950000000000003</v>
      </c>
      <c r="C201" s="16">
        <v>38.58</v>
      </c>
      <c r="D201" s="16">
        <v>35.69</v>
      </c>
      <c r="E201" s="16">
        <v>34.700000000000003</v>
      </c>
      <c r="F201" s="16">
        <v>28.45</v>
      </c>
      <c r="G201" s="16">
        <v>28.96</v>
      </c>
      <c r="H201" s="16">
        <v>29.91</v>
      </c>
      <c r="I201" s="16">
        <v>30.82</v>
      </c>
      <c r="J201" s="16">
        <v>26.34</v>
      </c>
      <c r="K201" s="16">
        <v>31.35</v>
      </c>
      <c r="L201" s="16">
        <v>30.24</v>
      </c>
      <c r="M201" s="16">
        <v>35.409999999999997</v>
      </c>
      <c r="N201" s="111">
        <f t="shared" si="40"/>
        <v>32.449999999999996</v>
      </c>
      <c r="O201" s="18"/>
      <c r="P201" s="9"/>
      <c r="Q201" s="1"/>
      <c r="R201" s="3"/>
      <c r="S201" s="3"/>
      <c r="T201" s="3"/>
      <c r="U201" s="3"/>
      <c r="V201" s="3"/>
      <c r="W201" s="3"/>
      <c r="X201" s="3"/>
      <c r="Y201" s="3"/>
      <c r="Z201" s="3"/>
      <c r="AA201" s="3"/>
      <c r="AB201" s="3"/>
      <c r="AC201" s="3"/>
    </row>
    <row r="202" spans="1:29" ht="15" x14ac:dyDescent="0.25">
      <c r="A202" s="9">
        <v>2001</v>
      </c>
      <c r="B202" s="16">
        <v>37.659999999999997</v>
      </c>
      <c r="C202" s="16">
        <v>38.72</v>
      </c>
      <c r="D202" s="16">
        <v>20.52</v>
      </c>
      <c r="E202" s="16">
        <v>22.31</v>
      </c>
      <c r="F202" s="16">
        <v>18.170000000000002</v>
      </c>
      <c r="G202" s="16">
        <v>30.59</v>
      </c>
      <c r="H202" s="16">
        <v>27.45</v>
      </c>
      <c r="I202" s="16">
        <v>29.29</v>
      </c>
      <c r="J202" s="16">
        <v>27.35</v>
      </c>
      <c r="K202" s="16">
        <v>17.25</v>
      </c>
      <c r="L202" s="16">
        <v>33</v>
      </c>
      <c r="M202" s="16">
        <v>31.47</v>
      </c>
      <c r="N202" s="111">
        <f t="shared" si="40"/>
        <v>27.814999999999998</v>
      </c>
      <c r="O202" s="18"/>
      <c r="P202" s="9"/>
      <c r="Q202" s="1"/>
      <c r="R202" s="3"/>
      <c r="S202" s="3"/>
      <c r="T202" s="3"/>
      <c r="U202" s="3"/>
      <c r="V202" s="3"/>
      <c r="W202" s="3"/>
      <c r="X202" s="3"/>
      <c r="Y202" s="3"/>
      <c r="Z202" s="3"/>
      <c r="AA202" s="3"/>
      <c r="AB202" s="3"/>
      <c r="AC202" s="3"/>
    </row>
    <row r="203" spans="1:29" ht="15" x14ac:dyDescent="0.25">
      <c r="A203" s="9">
        <v>2002</v>
      </c>
      <c r="B203" s="16">
        <v>36.35</v>
      </c>
      <c r="C203" s="16">
        <v>39.06</v>
      </c>
      <c r="D203" s="16">
        <v>38.07</v>
      </c>
      <c r="E203" s="16">
        <v>38.46</v>
      </c>
      <c r="F203" s="16">
        <v>33.58</v>
      </c>
      <c r="G203" s="16">
        <v>26.69</v>
      </c>
      <c r="H203" s="16">
        <v>30.25</v>
      </c>
      <c r="I203" s="16">
        <v>26.33</v>
      </c>
      <c r="J203" s="16">
        <v>26.2</v>
      </c>
      <c r="K203" s="16">
        <v>27.61</v>
      </c>
      <c r="L203" s="16">
        <v>33.340000000000003</v>
      </c>
      <c r="M203" s="16">
        <v>33.21</v>
      </c>
      <c r="N203" s="111">
        <f t="shared" si="40"/>
        <v>32.42916666666666</v>
      </c>
      <c r="O203" s="18"/>
      <c r="P203" s="9"/>
      <c r="Q203" s="1"/>
      <c r="R203" s="3"/>
      <c r="S203" s="3"/>
      <c r="T203" s="3"/>
      <c r="U203" s="3"/>
      <c r="V203" s="3"/>
      <c r="W203" s="3"/>
      <c r="X203" s="3"/>
      <c r="Y203" s="3"/>
      <c r="Z203" s="3"/>
      <c r="AA203" s="3"/>
      <c r="AB203" s="3"/>
      <c r="AC203" s="3"/>
    </row>
    <row r="204" spans="1:29" ht="15" x14ac:dyDescent="0.25">
      <c r="A204" s="9">
        <v>2003</v>
      </c>
      <c r="B204" s="16">
        <v>36.82</v>
      </c>
      <c r="C204" s="16">
        <v>26.04</v>
      </c>
      <c r="D204" s="16">
        <v>34.11</v>
      </c>
      <c r="E204" s="16">
        <v>32</v>
      </c>
      <c r="F204" s="16">
        <v>28.39</v>
      </c>
      <c r="G204" s="16">
        <v>26.64</v>
      </c>
      <c r="H204" s="16">
        <v>27.65</v>
      </c>
      <c r="I204" s="16">
        <v>29.22</v>
      </c>
      <c r="J204" s="16">
        <v>27.31</v>
      </c>
      <c r="K204" s="16">
        <v>24.15</v>
      </c>
      <c r="L204" s="16">
        <v>26.83</v>
      </c>
      <c r="M204" s="16">
        <v>36.11</v>
      </c>
      <c r="N204" s="111">
        <f t="shared" si="40"/>
        <v>29.605833333333333</v>
      </c>
      <c r="O204" s="18"/>
      <c r="P204" s="9"/>
      <c r="Q204" s="1"/>
      <c r="R204" s="3"/>
      <c r="S204" s="3"/>
      <c r="T204" s="3"/>
      <c r="U204" s="3"/>
      <c r="V204" s="3"/>
      <c r="W204" s="3"/>
      <c r="X204" s="3"/>
      <c r="Y204" s="3"/>
      <c r="Z204" s="3"/>
      <c r="AA204" s="3"/>
      <c r="AB204" s="3"/>
      <c r="AC204" s="3"/>
    </row>
    <row r="205" spans="1:29" ht="15" x14ac:dyDescent="0.25">
      <c r="A205" s="9">
        <v>2004</v>
      </c>
      <c r="B205" s="16">
        <v>37.69</v>
      </c>
      <c r="C205" s="16">
        <v>36.29</v>
      </c>
      <c r="D205" s="16">
        <v>40.6</v>
      </c>
      <c r="E205" s="16">
        <v>33.74</v>
      </c>
      <c r="F205" s="16">
        <v>27.73</v>
      </c>
      <c r="G205" s="16">
        <v>32.799999999999997</v>
      </c>
      <c r="H205" s="16">
        <v>28.55</v>
      </c>
      <c r="I205" s="16">
        <v>31.37</v>
      </c>
      <c r="J205" s="16">
        <v>26.61</v>
      </c>
      <c r="K205" s="16">
        <v>27.82</v>
      </c>
      <c r="L205" s="16">
        <v>31.75</v>
      </c>
      <c r="M205" s="16">
        <v>37.39</v>
      </c>
      <c r="N205" s="111">
        <f t="shared" si="40"/>
        <v>32.695</v>
      </c>
      <c r="O205" s="18"/>
      <c r="P205" s="9"/>
      <c r="Q205" s="1"/>
      <c r="R205" s="3"/>
      <c r="S205" s="3"/>
      <c r="T205" s="3"/>
      <c r="U205" s="3"/>
      <c r="V205" s="3"/>
      <c r="W205" s="3"/>
      <c r="X205" s="3"/>
      <c r="Y205" s="3"/>
      <c r="Z205" s="3"/>
      <c r="AA205" s="3"/>
      <c r="AB205" s="3"/>
      <c r="AC205" s="3"/>
    </row>
    <row r="206" spans="1:29" ht="15" x14ac:dyDescent="0.25">
      <c r="A206" s="9">
        <v>2005</v>
      </c>
      <c r="B206" s="16">
        <v>41.34</v>
      </c>
      <c r="C206" s="16">
        <v>37.93</v>
      </c>
      <c r="D206" s="16">
        <v>29.8</v>
      </c>
      <c r="E206" s="16">
        <v>31.13</v>
      </c>
      <c r="F206" s="16">
        <v>28.21</v>
      </c>
      <c r="G206" s="16">
        <v>27.36</v>
      </c>
      <c r="H206" s="16">
        <v>28.15</v>
      </c>
      <c r="I206" s="16">
        <v>30.31</v>
      </c>
      <c r="J206" s="16">
        <v>30.77</v>
      </c>
      <c r="K206" s="16">
        <v>27.96</v>
      </c>
      <c r="L206" s="16">
        <v>30.52</v>
      </c>
      <c r="M206" s="16"/>
      <c r="N206" s="111">
        <f t="shared" si="40"/>
        <v>31.225454545454546</v>
      </c>
      <c r="O206" s="18"/>
      <c r="P206" s="9"/>
      <c r="Q206" s="1"/>
      <c r="R206" s="3"/>
      <c r="S206" s="3"/>
      <c r="T206" s="3"/>
      <c r="U206" s="3"/>
      <c r="V206" s="3"/>
      <c r="W206" s="3"/>
      <c r="X206" s="3"/>
      <c r="Y206" s="3"/>
      <c r="Z206" s="3"/>
      <c r="AA206" s="3"/>
      <c r="AB206" s="3"/>
      <c r="AC206" s="3"/>
    </row>
    <row r="207" spans="1:29" ht="15" x14ac:dyDescent="0.25">
      <c r="A207" s="9">
        <v>2006</v>
      </c>
      <c r="B207" s="16">
        <v>38.24</v>
      </c>
      <c r="C207" s="16">
        <v>38.6</v>
      </c>
      <c r="D207" s="16">
        <v>38.26</v>
      </c>
      <c r="E207" s="16">
        <v>31.21</v>
      </c>
      <c r="F207" s="16">
        <v>30.09</v>
      </c>
      <c r="G207" s="16">
        <v>28.92</v>
      </c>
      <c r="H207" s="16">
        <v>28.57</v>
      </c>
      <c r="I207" s="16">
        <v>29.99</v>
      </c>
      <c r="J207" s="16">
        <v>29.16</v>
      </c>
      <c r="K207" s="16">
        <v>28.75</v>
      </c>
      <c r="L207" s="16">
        <v>31.99</v>
      </c>
      <c r="M207" s="16">
        <v>33.15</v>
      </c>
      <c r="N207" s="111">
        <f t="shared" si="40"/>
        <v>32.244166666666665</v>
      </c>
      <c r="O207" s="18"/>
      <c r="P207" s="9"/>
      <c r="Q207" s="1"/>
      <c r="R207" s="3"/>
      <c r="S207" s="3"/>
      <c r="T207" s="3"/>
      <c r="U207" s="3"/>
      <c r="V207" s="3"/>
      <c r="W207" s="3"/>
      <c r="X207" s="3"/>
      <c r="Y207" s="3"/>
      <c r="Z207" s="3"/>
      <c r="AA207" s="3"/>
      <c r="AB207" s="3"/>
      <c r="AC207" s="3"/>
    </row>
    <row r="208" spans="1:29" ht="15" x14ac:dyDescent="0.25">
      <c r="A208" s="7"/>
      <c r="O208" s="19"/>
      <c r="P208" s="9"/>
      <c r="Q208" s="1"/>
      <c r="R208" s="3"/>
      <c r="S208" s="3"/>
      <c r="T208" s="3"/>
      <c r="U208" s="3"/>
      <c r="V208" s="3"/>
      <c r="W208" s="3"/>
      <c r="X208" s="3"/>
      <c r="Y208" s="3"/>
      <c r="Z208" s="3"/>
      <c r="AA208" s="3"/>
      <c r="AB208" s="3"/>
      <c r="AC208" s="3"/>
    </row>
    <row r="209" spans="1:29" ht="15" x14ac:dyDescent="0.25">
      <c r="A209" s="9" t="s">
        <v>18</v>
      </c>
      <c r="B209" s="90">
        <f>AVERAGE(B184:B207)</f>
        <v>35.068260869565222</v>
      </c>
      <c r="C209" s="90">
        <f t="shared" ref="C209:M209" si="41">AVERAGE(C184:C207)</f>
        <v>34.106956521739129</v>
      </c>
      <c r="D209" s="90">
        <f t="shared" si="41"/>
        <v>32.466521739130442</v>
      </c>
      <c r="E209" s="90">
        <f t="shared" si="41"/>
        <v>30.890434782608697</v>
      </c>
      <c r="F209" s="90">
        <f t="shared" si="41"/>
        <v>27.315652173913055</v>
      </c>
      <c r="G209" s="90">
        <f t="shared" si="41"/>
        <v>26.532608695652169</v>
      </c>
      <c r="H209" s="90">
        <f t="shared" si="41"/>
        <v>27.391739130434779</v>
      </c>
      <c r="I209" s="90">
        <f t="shared" si="41"/>
        <v>26.596521739130434</v>
      </c>
      <c r="J209" s="90">
        <f t="shared" si="41"/>
        <v>25.361666666666665</v>
      </c>
      <c r="K209" s="90">
        <f t="shared" si="41"/>
        <v>25.426250000000007</v>
      </c>
      <c r="L209" s="90">
        <f t="shared" si="41"/>
        <v>28.188333333333336</v>
      </c>
      <c r="M209" s="90">
        <f t="shared" si="41"/>
        <v>33.56</v>
      </c>
      <c r="N209" s="111">
        <f>AVERAGE(N192:N207)</f>
        <v>30.65560132575758</v>
      </c>
      <c r="O209" s="18"/>
      <c r="P209" s="8"/>
      <c r="Q209" s="3"/>
      <c r="R209" s="3"/>
      <c r="S209" s="3"/>
      <c r="T209" s="3"/>
      <c r="U209" s="3"/>
      <c r="V209" s="3"/>
      <c r="W209" s="3"/>
      <c r="X209" s="3"/>
      <c r="Y209" s="3"/>
      <c r="Z209" s="3"/>
      <c r="AA209" s="3"/>
      <c r="AB209" s="3"/>
      <c r="AC209" s="3"/>
    </row>
    <row r="210" spans="1:29" ht="15" x14ac:dyDescent="0.25">
      <c r="A210" s="9" t="s">
        <v>19</v>
      </c>
      <c r="B210" s="90">
        <f>STDEV(B184:B207)</f>
        <v>3.0164302384439807</v>
      </c>
      <c r="C210" s="90">
        <f t="shared" ref="C210:M210" si="42">STDEV(C198:C207)</f>
        <v>5.1233803944921759</v>
      </c>
      <c r="D210" s="90">
        <f t="shared" si="42"/>
        <v>5.6764175909341184</v>
      </c>
      <c r="E210" s="90">
        <f t="shared" si="42"/>
        <v>4.1038848803434389</v>
      </c>
      <c r="F210" s="90">
        <f t="shared" si="42"/>
        <v>4.2744877535859258</v>
      </c>
      <c r="G210" s="90">
        <f t="shared" si="42"/>
        <v>1.8716671119025878</v>
      </c>
      <c r="H210" s="90">
        <f t="shared" si="42"/>
        <v>1.3180861546617928</v>
      </c>
      <c r="I210" s="90">
        <f t="shared" si="42"/>
        <v>2.7160788730161065</v>
      </c>
      <c r="J210" s="90">
        <f t="shared" si="42"/>
        <v>7.1311850347610504</v>
      </c>
      <c r="K210" s="90">
        <f t="shared" si="42"/>
        <v>4.1980630454214838</v>
      </c>
      <c r="L210" s="90">
        <f t="shared" si="42"/>
        <v>3.5486491952729113</v>
      </c>
      <c r="M210" s="90">
        <f t="shared" si="42"/>
        <v>2.5712210674653737</v>
      </c>
      <c r="N210" s="111">
        <f>STDEV(N192:N207)</f>
        <v>1.483018804797045</v>
      </c>
      <c r="O210" s="88"/>
      <c r="P210" s="9"/>
      <c r="Q210" s="1"/>
      <c r="R210" s="1"/>
      <c r="S210" s="1"/>
      <c r="T210" s="1"/>
      <c r="U210" s="1"/>
      <c r="V210" s="1"/>
      <c r="W210" s="1"/>
      <c r="X210" s="1"/>
      <c r="Y210" s="1"/>
      <c r="Z210" s="1"/>
      <c r="AA210" s="1"/>
      <c r="AB210" s="1"/>
      <c r="AC210" s="3"/>
    </row>
    <row r="211" spans="1:29" ht="15" x14ac:dyDescent="0.25">
      <c r="A211" s="9" t="s">
        <v>20</v>
      </c>
      <c r="B211" s="90">
        <f t="shared" ref="B211:M211" si="43">B210/B209*100</f>
        <v>8.6015963257016193</v>
      </c>
      <c r="C211" s="90">
        <f t="shared" si="43"/>
        <v>15.021511494954499</v>
      </c>
      <c r="D211" s="90">
        <f t="shared" si="43"/>
        <v>17.483910461811455</v>
      </c>
      <c r="E211" s="90">
        <f t="shared" si="43"/>
        <v>13.285293357715783</v>
      </c>
      <c r="F211" s="90">
        <f t="shared" si="43"/>
        <v>15.648492396854207</v>
      </c>
      <c r="G211" s="90">
        <f t="shared" si="43"/>
        <v>7.0542144324063134</v>
      </c>
      <c r="H211" s="90">
        <f t="shared" si="43"/>
        <v>4.8119841839369597</v>
      </c>
      <c r="I211" s="90">
        <f t="shared" si="43"/>
        <v>10.212158189918664</v>
      </c>
      <c r="J211" s="90">
        <f t="shared" si="43"/>
        <v>28.117966884777751</v>
      </c>
      <c r="K211" s="90">
        <f t="shared" si="43"/>
        <v>16.510743996544839</v>
      </c>
      <c r="L211" s="90">
        <f t="shared" si="43"/>
        <v>12.589070638938962</v>
      </c>
      <c r="M211" s="90">
        <f t="shared" si="43"/>
        <v>7.6615645633652374</v>
      </c>
      <c r="N211" s="111">
        <f>N210/N209*100</f>
        <v>4.8376764462649007</v>
      </c>
      <c r="O211" s="88"/>
      <c r="P211" s="9"/>
      <c r="Q211" s="3"/>
      <c r="R211" s="3"/>
      <c r="S211" s="3"/>
      <c r="T211" s="3"/>
      <c r="U211" s="3"/>
      <c r="V211" s="3"/>
      <c r="W211" s="3"/>
      <c r="X211" s="3"/>
      <c r="Y211" s="3"/>
      <c r="Z211" s="3"/>
      <c r="AA211" s="3"/>
      <c r="AB211" s="3"/>
      <c r="AC211" s="3"/>
    </row>
    <row r="212" spans="1:29" ht="15" x14ac:dyDescent="0.25">
      <c r="A212" s="9" t="s">
        <v>21</v>
      </c>
      <c r="B212" s="90">
        <f>MIN(B184:B207)</f>
        <v>29.96</v>
      </c>
      <c r="C212" s="90">
        <f t="shared" ref="C212:M212" si="44">MIN(C198:C207)</f>
        <v>26.04</v>
      </c>
      <c r="D212" s="90">
        <f t="shared" si="44"/>
        <v>20.52</v>
      </c>
      <c r="E212" s="90">
        <f t="shared" si="44"/>
        <v>22.31</v>
      </c>
      <c r="F212" s="90">
        <f t="shared" si="44"/>
        <v>18.170000000000002</v>
      </c>
      <c r="G212" s="90">
        <f t="shared" si="44"/>
        <v>26.64</v>
      </c>
      <c r="H212" s="90">
        <f t="shared" si="44"/>
        <v>27.45</v>
      </c>
      <c r="I212" s="90">
        <f t="shared" si="44"/>
        <v>22.35</v>
      </c>
      <c r="J212" s="90">
        <f t="shared" si="44"/>
        <v>5.97</v>
      </c>
      <c r="K212" s="90">
        <f t="shared" si="44"/>
        <v>17.25</v>
      </c>
      <c r="L212" s="90">
        <f t="shared" si="44"/>
        <v>23.29</v>
      </c>
      <c r="M212" s="90">
        <f t="shared" si="44"/>
        <v>31.06</v>
      </c>
      <c r="N212" s="111">
        <f>MIN(N192:N207)</f>
        <v>27.814999999999998</v>
      </c>
      <c r="O212" s="88"/>
      <c r="P212" s="9"/>
      <c r="Q212" s="1"/>
      <c r="R212" s="3"/>
      <c r="S212" s="3"/>
      <c r="T212" s="3"/>
      <c r="U212" s="3"/>
      <c r="V212" s="3"/>
      <c r="W212" s="3"/>
      <c r="X212" s="3"/>
      <c r="Y212" s="3"/>
      <c r="Z212" s="3"/>
      <c r="AA212" s="3"/>
      <c r="AB212" s="3"/>
      <c r="AC212" s="3"/>
    </row>
    <row r="213" spans="1:29" ht="15" x14ac:dyDescent="0.25">
      <c r="A213" s="9" t="s">
        <v>22</v>
      </c>
      <c r="B213" s="90">
        <f>MAX(B184:B207)</f>
        <v>41.34</v>
      </c>
      <c r="C213" s="90">
        <f t="shared" ref="C213:M213" si="45">MAX(C198:C207)</f>
        <v>39.06</v>
      </c>
      <c r="D213" s="90">
        <f t="shared" si="45"/>
        <v>40.6</v>
      </c>
      <c r="E213" s="90">
        <f t="shared" si="45"/>
        <v>38.46</v>
      </c>
      <c r="F213" s="90">
        <f t="shared" si="45"/>
        <v>33.79</v>
      </c>
      <c r="G213" s="90">
        <f t="shared" si="45"/>
        <v>32.799999999999997</v>
      </c>
      <c r="H213" s="90">
        <f t="shared" si="45"/>
        <v>31.45</v>
      </c>
      <c r="I213" s="90">
        <f t="shared" si="45"/>
        <v>31.37</v>
      </c>
      <c r="J213" s="90">
        <f t="shared" si="45"/>
        <v>30.77</v>
      </c>
      <c r="K213" s="90">
        <f t="shared" si="45"/>
        <v>31.35</v>
      </c>
      <c r="L213" s="90">
        <f t="shared" si="45"/>
        <v>33.340000000000003</v>
      </c>
      <c r="M213" s="90">
        <f t="shared" si="45"/>
        <v>37.39</v>
      </c>
      <c r="N213" s="111">
        <f>MAX(N192:N207)</f>
        <v>32.695</v>
      </c>
      <c r="O213" s="88"/>
      <c r="P213" s="9"/>
      <c r="Q213" s="1"/>
      <c r="R213" s="3"/>
      <c r="S213" s="3"/>
      <c r="T213" s="3"/>
      <c r="U213" s="3"/>
      <c r="V213" s="3"/>
      <c r="W213" s="3"/>
      <c r="X213" s="3"/>
      <c r="Y213" s="3"/>
      <c r="Z213" s="3"/>
      <c r="AA213" s="3"/>
      <c r="AB213" s="3"/>
      <c r="AC213" s="3"/>
    </row>
    <row r="214" spans="1:29" ht="15" x14ac:dyDescent="0.25">
      <c r="A214" s="9" t="s">
        <v>23</v>
      </c>
      <c r="B214" s="90">
        <f>QUARTILE(B184:B207,1)</f>
        <v>32.814999999999998</v>
      </c>
      <c r="C214" s="90">
        <f t="shared" ref="C214:M214" si="46">QUARTILE(C198:C207,1)</f>
        <v>32.39</v>
      </c>
      <c r="D214" s="90">
        <f t="shared" si="46"/>
        <v>34.057499999999997</v>
      </c>
      <c r="E214" s="90">
        <f t="shared" si="46"/>
        <v>31.407499999999999</v>
      </c>
      <c r="F214" s="90">
        <f t="shared" si="46"/>
        <v>27.895</v>
      </c>
      <c r="G214" s="90">
        <f t="shared" si="46"/>
        <v>27.465</v>
      </c>
      <c r="H214" s="90">
        <f t="shared" si="46"/>
        <v>28.25</v>
      </c>
      <c r="I214" s="90">
        <f t="shared" si="46"/>
        <v>26.995000000000001</v>
      </c>
      <c r="J214" s="90">
        <f t="shared" si="46"/>
        <v>26.407499999999999</v>
      </c>
      <c r="K214" s="90">
        <f t="shared" si="46"/>
        <v>25.015000000000001</v>
      </c>
      <c r="L214" s="90">
        <f t="shared" si="46"/>
        <v>26.979999999999997</v>
      </c>
      <c r="M214" s="90">
        <f t="shared" si="46"/>
        <v>31.47</v>
      </c>
      <c r="N214" s="111">
        <f>QUARTILE(N192:N207,1)</f>
        <v>29.872500000000002</v>
      </c>
      <c r="O214" s="88"/>
      <c r="P214" s="9"/>
      <c r="Q214" s="1"/>
      <c r="R214" s="3"/>
      <c r="S214" s="3"/>
      <c r="T214" s="3"/>
      <c r="U214" s="3"/>
      <c r="V214" s="3"/>
      <c r="W214" s="3"/>
      <c r="X214" s="3"/>
      <c r="Y214" s="3"/>
      <c r="Z214" s="3"/>
      <c r="AA214" s="3"/>
      <c r="AB214" s="3"/>
      <c r="AC214" s="3"/>
    </row>
    <row r="215" spans="1:29" ht="15" x14ac:dyDescent="0.25">
      <c r="A215" s="9" t="s">
        <v>24</v>
      </c>
      <c r="B215" s="90">
        <f>QUARTILE(B184:B207,2)</f>
        <v>34.950000000000003</v>
      </c>
      <c r="C215" s="90">
        <f t="shared" ref="C215:M215" si="47">QUARTILE(C198:C207,2)</f>
        <v>38.155000000000001</v>
      </c>
      <c r="D215" s="90">
        <f t="shared" si="47"/>
        <v>35.93</v>
      </c>
      <c r="E215" s="90">
        <f t="shared" si="47"/>
        <v>32.585000000000001</v>
      </c>
      <c r="F215" s="90">
        <f t="shared" si="47"/>
        <v>28.42</v>
      </c>
      <c r="G215" s="90">
        <f t="shared" si="47"/>
        <v>28.46</v>
      </c>
      <c r="H215" s="90">
        <f t="shared" si="47"/>
        <v>28.96</v>
      </c>
      <c r="I215" s="90">
        <f t="shared" si="47"/>
        <v>29.254999999999999</v>
      </c>
      <c r="J215" s="90">
        <f t="shared" si="47"/>
        <v>27.33</v>
      </c>
      <c r="K215" s="90">
        <f t="shared" si="47"/>
        <v>27.89</v>
      </c>
      <c r="L215" s="90">
        <f t="shared" si="47"/>
        <v>30.38</v>
      </c>
      <c r="M215" s="90">
        <f t="shared" si="47"/>
        <v>33.21</v>
      </c>
      <c r="N215" s="111">
        <f>QUARTILE(N192:N207,2)</f>
        <v>30.56291666666667</v>
      </c>
      <c r="O215" s="88"/>
      <c r="P215" s="9"/>
      <c r="Q215" s="1"/>
      <c r="R215" s="3"/>
      <c r="S215" s="3"/>
      <c r="T215" s="3"/>
      <c r="U215" s="3"/>
      <c r="V215" s="3"/>
      <c r="W215" s="3"/>
      <c r="X215" s="3"/>
      <c r="Y215" s="3"/>
      <c r="Z215" s="3"/>
      <c r="AA215" s="3"/>
      <c r="AB215" s="3"/>
      <c r="AC215" s="3"/>
    </row>
    <row r="216" spans="1:29" ht="15" x14ac:dyDescent="0.25">
      <c r="A216" s="9" t="s">
        <v>25</v>
      </c>
      <c r="B216" s="90">
        <f>QUARTILE(B184:B207,3)</f>
        <v>37.450000000000003</v>
      </c>
      <c r="C216" s="90">
        <f t="shared" ref="C216:M216" si="48">QUARTILE(C198:C207,3)</f>
        <v>38.594999999999999</v>
      </c>
      <c r="D216" s="90">
        <f t="shared" si="48"/>
        <v>37.674999999999997</v>
      </c>
      <c r="E216" s="90">
        <f t="shared" si="48"/>
        <v>33.89</v>
      </c>
      <c r="F216" s="90">
        <f t="shared" si="48"/>
        <v>29.81</v>
      </c>
      <c r="G216" s="90">
        <f t="shared" si="48"/>
        <v>28.950000000000003</v>
      </c>
      <c r="H216" s="90">
        <f t="shared" si="48"/>
        <v>30.164999999999999</v>
      </c>
      <c r="I216" s="90">
        <f t="shared" si="48"/>
        <v>30.229999999999997</v>
      </c>
      <c r="J216" s="90">
        <f t="shared" si="48"/>
        <v>29.060000000000002</v>
      </c>
      <c r="K216" s="90">
        <f t="shared" si="48"/>
        <v>28.6675</v>
      </c>
      <c r="L216" s="90">
        <f t="shared" si="48"/>
        <v>31.93</v>
      </c>
      <c r="M216" s="90">
        <f t="shared" si="48"/>
        <v>36.11</v>
      </c>
      <c r="N216" s="111">
        <f>QUARTILE(N192:N207,3)</f>
        <v>31.929166666666667</v>
      </c>
      <c r="O216" s="88"/>
      <c r="Q216" s="1"/>
    </row>
    <row r="217" spans="1:29" ht="15" x14ac:dyDescent="0.25">
      <c r="A217" s="9"/>
      <c r="B217" s="16"/>
      <c r="C217" s="16"/>
      <c r="D217" s="16"/>
      <c r="E217" s="16"/>
      <c r="F217" s="16"/>
      <c r="G217" s="16"/>
      <c r="H217" s="16"/>
      <c r="I217" s="16"/>
      <c r="J217" s="16"/>
      <c r="K217" s="16"/>
      <c r="L217" s="16"/>
      <c r="M217" s="16"/>
      <c r="N217" s="111"/>
      <c r="Q217" s="1"/>
    </row>
    <row r="218" spans="1:29" ht="15" x14ac:dyDescent="0.25">
      <c r="A218" s="9"/>
      <c r="B218" s="16"/>
      <c r="C218" s="16"/>
      <c r="D218" s="16"/>
      <c r="E218" s="16"/>
      <c r="F218" s="16"/>
      <c r="G218" s="16"/>
      <c r="H218" s="16"/>
      <c r="I218" s="16"/>
      <c r="J218" s="16"/>
      <c r="K218" s="16"/>
      <c r="L218" s="16"/>
      <c r="M218" s="16"/>
      <c r="N218" s="111"/>
      <c r="Q218" s="1"/>
    </row>
    <row r="219" spans="1:29" ht="18.75" x14ac:dyDescent="0.3">
      <c r="A219" s="25" t="s">
        <v>39</v>
      </c>
      <c r="Q219" s="1"/>
    </row>
    <row r="220" spans="1:29" ht="15.75" x14ac:dyDescent="0.25">
      <c r="A220" s="4" t="s">
        <v>15</v>
      </c>
      <c r="B220" s="74" t="s">
        <v>2</v>
      </c>
      <c r="C220" s="74" t="s">
        <v>3</v>
      </c>
      <c r="D220" s="74" t="s">
        <v>4</v>
      </c>
      <c r="E220" s="74" t="s">
        <v>5</v>
      </c>
      <c r="F220" s="74" t="s">
        <v>6</v>
      </c>
      <c r="G220" s="74" t="s">
        <v>16</v>
      </c>
      <c r="H220" s="74" t="s">
        <v>17</v>
      </c>
      <c r="I220" s="74" t="s">
        <v>7</v>
      </c>
      <c r="J220" s="74" t="s">
        <v>8</v>
      </c>
      <c r="K220" s="74" t="s">
        <v>9</v>
      </c>
      <c r="L220" s="74" t="s">
        <v>10</v>
      </c>
      <c r="M220" s="74" t="s">
        <v>11</v>
      </c>
      <c r="N220" s="104" t="s">
        <v>1</v>
      </c>
      <c r="O220" s="6"/>
      <c r="Q220" s="1"/>
    </row>
    <row r="221" spans="1:29" ht="15" x14ac:dyDescent="0.25">
      <c r="A221" s="9">
        <v>2005</v>
      </c>
      <c r="B221" s="16"/>
      <c r="C221" s="16">
        <v>26.6</v>
      </c>
      <c r="D221" s="16">
        <v>30.08</v>
      </c>
      <c r="E221" s="16">
        <v>32.08</v>
      </c>
      <c r="F221" s="16">
        <v>28.82</v>
      </c>
      <c r="G221" s="16">
        <v>27.17</v>
      </c>
      <c r="H221" s="16">
        <v>27.83</v>
      </c>
      <c r="I221" s="16">
        <v>30.49</v>
      </c>
      <c r="J221" s="16">
        <v>30.45</v>
      </c>
      <c r="K221" s="16">
        <v>26.6</v>
      </c>
      <c r="L221" s="16">
        <v>29.14</v>
      </c>
      <c r="M221" s="16">
        <v>32.799999999999997</v>
      </c>
      <c r="N221" s="111">
        <f t="shared" ref="N221:N234" si="49">AVERAGE(B221:M221)</f>
        <v>29.278181818181817</v>
      </c>
      <c r="O221" s="18"/>
      <c r="Q221" s="1"/>
    </row>
    <row r="222" spans="1:29" ht="15" x14ac:dyDescent="0.25">
      <c r="A222" s="9">
        <v>2006</v>
      </c>
      <c r="B222" s="16">
        <v>39.96</v>
      </c>
      <c r="C222" s="16">
        <v>39.950000000000003</v>
      </c>
      <c r="D222" s="16">
        <v>39.340000000000003</v>
      </c>
      <c r="E222" s="16">
        <v>32.200000000000003</v>
      </c>
      <c r="F222" s="16">
        <v>30.56</v>
      </c>
      <c r="G222" s="16">
        <v>28.52</v>
      </c>
      <c r="H222" s="16">
        <v>28.25</v>
      </c>
      <c r="I222" s="16">
        <v>31.06</v>
      </c>
      <c r="J222" s="16">
        <v>28.69</v>
      </c>
      <c r="K222" s="16">
        <v>27.69</v>
      </c>
      <c r="L222" s="16">
        <v>31.03</v>
      </c>
      <c r="M222" s="16">
        <v>33.369999999999997</v>
      </c>
      <c r="N222" s="111">
        <f t="shared" si="49"/>
        <v>32.551666666666669</v>
      </c>
      <c r="O222" s="18"/>
      <c r="Q222" s="1"/>
      <c r="R222" s="1"/>
    </row>
    <row r="223" spans="1:29" ht="15" x14ac:dyDescent="0.25">
      <c r="A223" s="9">
        <v>2007</v>
      </c>
      <c r="B223" s="16">
        <v>42.52</v>
      </c>
      <c r="C223" s="16">
        <v>35.020000000000003</v>
      </c>
      <c r="D223" s="16">
        <v>38.24</v>
      </c>
      <c r="E223" s="16"/>
      <c r="F223" s="16">
        <v>24.56</v>
      </c>
      <c r="G223" s="16">
        <v>25.98</v>
      </c>
      <c r="H223" s="16">
        <v>27.59</v>
      </c>
      <c r="I223" s="16">
        <v>25.04</v>
      </c>
      <c r="J223" s="16">
        <v>26.76</v>
      </c>
      <c r="K223" s="16">
        <v>27.41</v>
      </c>
      <c r="L223" s="16">
        <v>39</v>
      </c>
      <c r="M223" s="16">
        <v>37.869999999999997</v>
      </c>
      <c r="N223" s="111">
        <f t="shared" si="49"/>
        <v>31.817272727272726</v>
      </c>
      <c r="O223" s="18"/>
      <c r="Q223" s="1"/>
      <c r="R223" s="1"/>
    </row>
    <row r="224" spans="1:29" ht="15" x14ac:dyDescent="0.25">
      <c r="A224" s="9">
        <v>2008</v>
      </c>
      <c r="B224" s="16">
        <v>41.06</v>
      </c>
      <c r="C224" s="16">
        <v>36.18</v>
      </c>
      <c r="D224" s="16">
        <v>34.11</v>
      </c>
      <c r="E224" s="16">
        <v>32.11</v>
      </c>
      <c r="F224" s="16">
        <v>28.72</v>
      </c>
      <c r="G224" s="16">
        <v>26.42</v>
      </c>
      <c r="H224" s="16">
        <v>26.13</v>
      </c>
      <c r="I224" s="16">
        <v>26.64</v>
      </c>
      <c r="J224" s="16">
        <v>30.91</v>
      </c>
      <c r="K224" s="16">
        <v>30.91</v>
      </c>
      <c r="L224" s="16">
        <v>32.83</v>
      </c>
      <c r="M224" s="16">
        <v>38.85</v>
      </c>
      <c r="N224" s="111">
        <f t="shared" si="49"/>
        <v>32.072500000000005</v>
      </c>
      <c r="O224" s="18"/>
      <c r="R224" s="1"/>
      <c r="T224" s="1"/>
    </row>
    <row r="225" spans="1:20" ht="15" x14ac:dyDescent="0.25">
      <c r="A225" s="9">
        <v>2009</v>
      </c>
      <c r="B225" s="16">
        <v>39.909999999999997</v>
      </c>
      <c r="C225" s="16">
        <v>44.95</v>
      </c>
      <c r="D225" s="16">
        <v>40.799999999999997</v>
      </c>
      <c r="E225" s="16">
        <v>36.79</v>
      </c>
      <c r="F225" s="16">
        <v>34.67</v>
      </c>
      <c r="G225" s="16">
        <v>33.18</v>
      </c>
      <c r="H225" s="16">
        <v>40.92</v>
      </c>
      <c r="I225" s="16">
        <v>35.82</v>
      </c>
      <c r="J225" s="16">
        <v>29.35</v>
      </c>
      <c r="K225" s="16">
        <v>28.83</v>
      </c>
      <c r="L225" s="16">
        <v>30.63</v>
      </c>
      <c r="M225" s="16">
        <v>33.369999999999997</v>
      </c>
      <c r="N225" s="111">
        <f t="shared" si="49"/>
        <v>35.768333333333338</v>
      </c>
      <c r="O225" s="18"/>
      <c r="R225" s="1"/>
      <c r="T225" s="1"/>
    </row>
    <row r="226" spans="1:20" ht="15" x14ac:dyDescent="0.25">
      <c r="A226" s="9">
        <v>2010</v>
      </c>
      <c r="B226" s="16">
        <v>36.28</v>
      </c>
      <c r="C226" s="16">
        <v>36.79</v>
      </c>
      <c r="D226" s="16">
        <v>34.43</v>
      </c>
      <c r="E226" s="16">
        <v>32.58</v>
      </c>
      <c r="F226" s="16">
        <v>30.37</v>
      </c>
      <c r="G226" s="16">
        <v>25.78</v>
      </c>
      <c r="H226" s="16">
        <v>25.23</v>
      </c>
      <c r="I226" s="16">
        <v>26.18</v>
      </c>
      <c r="J226" s="16">
        <v>31.04</v>
      </c>
      <c r="K226" s="16">
        <v>25.64</v>
      </c>
      <c r="L226" s="16">
        <v>30.12</v>
      </c>
      <c r="M226" s="16">
        <v>40.71</v>
      </c>
      <c r="N226" s="111">
        <f t="shared" si="49"/>
        <v>31.262499999999999</v>
      </c>
      <c r="O226" s="18"/>
      <c r="R226" s="1"/>
      <c r="T226" s="1"/>
    </row>
    <row r="227" spans="1:20" ht="15" x14ac:dyDescent="0.25">
      <c r="A227" s="9">
        <v>2011</v>
      </c>
      <c r="B227" s="16">
        <v>33.729999999999997</v>
      </c>
      <c r="C227" s="16">
        <v>37.83</v>
      </c>
      <c r="D227" s="16">
        <v>37.81</v>
      </c>
      <c r="E227" s="16">
        <v>33.01</v>
      </c>
      <c r="F227" s="16">
        <v>29.01</v>
      </c>
      <c r="G227" s="16">
        <v>26.87</v>
      </c>
      <c r="H227" s="16">
        <v>28.76</v>
      </c>
      <c r="I227" s="16">
        <v>25.67</v>
      </c>
      <c r="J227" s="16">
        <v>26.25</v>
      </c>
      <c r="K227" s="16">
        <v>25.64</v>
      </c>
      <c r="L227" s="16">
        <v>29.11</v>
      </c>
      <c r="M227" s="16">
        <v>34.35</v>
      </c>
      <c r="N227" s="111">
        <f t="shared" si="49"/>
        <v>30.67</v>
      </c>
      <c r="O227" s="18"/>
      <c r="R227" s="1"/>
      <c r="T227" s="1"/>
    </row>
    <row r="228" spans="1:20" ht="15" x14ac:dyDescent="0.25">
      <c r="A228" s="9">
        <v>2012</v>
      </c>
      <c r="B228" s="16">
        <v>41.28</v>
      </c>
      <c r="C228" s="16">
        <v>34.83</v>
      </c>
      <c r="D228" s="16">
        <v>37.15</v>
      </c>
      <c r="E228" s="16">
        <v>28.93</v>
      </c>
      <c r="F228" s="16">
        <v>25.67</v>
      </c>
      <c r="G228" s="16">
        <v>29</v>
      </c>
      <c r="H228" s="16">
        <v>31.16</v>
      </c>
      <c r="I228" s="16">
        <v>26.87</v>
      </c>
      <c r="J228" s="16">
        <v>30.88</v>
      </c>
      <c r="K228" s="16">
        <v>27.17</v>
      </c>
      <c r="L228" s="16">
        <v>36.26</v>
      </c>
      <c r="M228" s="16">
        <v>35.520000000000003</v>
      </c>
      <c r="N228" s="111">
        <f t="shared" si="49"/>
        <v>32.06</v>
      </c>
      <c r="O228" s="18"/>
      <c r="R228" s="1"/>
      <c r="T228" s="1"/>
    </row>
    <row r="229" spans="1:20" ht="15" x14ac:dyDescent="0.25">
      <c r="A229" s="9">
        <v>2013</v>
      </c>
      <c r="B229" s="16">
        <v>39.46</v>
      </c>
      <c r="C229" s="16">
        <v>37.94</v>
      </c>
      <c r="D229" s="16">
        <v>38.75</v>
      </c>
      <c r="E229" s="16">
        <v>33.020000000000003</v>
      </c>
      <c r="F229" s="16">
        <v>30.99</v>
      </c>
      <c r="G229" s="16">
        <v>29.12</v>
      </c>
      <c r="H229" s="16">
        <v>30.77</v>
      </c>
      <c r="I229" s="16">
        <v>27.6</v>
      </c>
      <c r="J229" s="16">
        <v>25.05</v>
      </c>
      <c r="K229" s="16">
        <v>26.93</v>
      </c>
      <c r="L229" s="16">
        <v>29.46</v>
      </c>
      <c r="M229" s="16">
        <v>37.14</v>
      </c>
      <c r="N229" s="111">
        <f t="shared" si="49"/>
        <v>32.185833333333335</v>
      </c>
      <c r="O229" s="18"/>
      <c r="R229" s="1"/>
      <c r="T229" s="1"/>
    </row>
    <row r="230" spans="1:20" ht="15" x14ac:dyDescent="0.25">
      <c r="A230" s="9">
        <v>2014</v>
      </c>
      <c r="B230" s="16">
        <v>35.9</v>
      </c>
      <c r="C230" s="16">
        <v>36.909999999999997</v>
      </c>
      <c r="D230" s="16">
        <v>35.81</v>
      </c>
      <c r="E230" s="16">
        <v>34.32</v>
      </c>
      <c r="F230" s="16">
        <v>32.44</v>
      </c>
      <c r="G230" s="16">
        <v>29.91</v>
      </c>
      <c r="H230" s="16">
        <v>32.56</v>
      </c>
      <c r="I230" s="16">
        <v>29.35</v>
      </c>
      <c r="J230" s="16">
        <v>25.34</v>
      </c>
      <c r="K230" s="16">
        <v>27.45</v>
      </c>
      <c r="L230" s="16">
        <v>30.88</v>
      </c>
      <c r="M230" s="16">
        <v>32.93</v>
      </c>
      <c r="N230" s="111">
        <f t="shared" si="49"/>
        <v>31.983333333333331</v>
      </c>
      <c r="O230" s="18"/>
      <c r="R230" s="1"/>
      <c r="T230" s="1"/>
    </row>
    <row r="231" spans="1:20" ht="15" x14ac:dyDescent="0.25">
      <c r="A231" s="9">
        <v>2015</v>
      </c>
      <c r="B231" s="16">
        <v>42.04</v>
      </c>
      <c r="C231" s="16">
        <v>37.31</v>
      </c>
      <c r="D231" s="16">
        <v>38.79</v>
      </c>
      <c r="E231" s="16">
        <v>33.909999999999997</v>
      </c>
      <c r="F231" s="16">
        <v>31.84</v>
      </c>
      <c r="G231" s="16">
        <v>30.37</v>
      </c>
      <c r="H231" s="16">
        <v>30.27</v>
      </c>
      <c r="I231" s="16">
        <v>29.45</v>
      </c>
      <c r="J231" s="16">
        <v>28.52</v>
      </c>
      <c r="K231" s="16">
        <v>29.48</v>
      </c>
      <c r="L231" s="16">
        <v>28.71</v>
      </c>
      <c r="M231" s="16">
        <v>31.27</v>
      </c>
      <c r="N231" s="111">
        <f t="shared" si="49"/>
        <v>32.663333333333334</v>
      </c>
      <c r="O231" s="18"/>
      <c r="R231" s="1"/>
      <c r="T231" s="1"/>
    </row>
    <row r="232" spans="1:20" ht="15" x14ac:dyDescent="0.25">
      <c r="A232" s="9">
        <v>2016</v>
      </c>
      <c r="B232" s="16">
        <v>35.590000000000003</v>
      </c>
      <c r="C232" s="16">
        <v>40.85</v>
      </c>
      <c r="D232" s="16">
        <v>34.44</v>
      </c>
      <c r="E232" s="16">
        <v>32.57</v>
      </c>
      <c r="F232" s="16">
        <v>28.1</v>
      </c>
      <c r="G232" s="16">
        <v>29.35</v>
      </c>
      <c r="H232" s="16">
        <v>29.12</v>
      </c>
      <c r="I232" s="16">
        <v>28.13</v>
      </c>
      <c r="J232" s="16">
        <v>30.32</v>
      </c>
      <c r="K232" s="16">
        <v>27.72</v>
      </c>
      <c r="L232" s="16">
        <v>27.79</v>
      </c>
      <c r="M232" s="16">
        <v>35.590000000000003</v>
      </c>
      <c r="N232" s="111">
        <f t="shared" si="49"/>
        <v>31.630833333333328</v>
      </c>
      <c r="O232" s="18"/>
      <c r="P232" s="1"/>
      <c r="R232" s="1"/>
      <c r="T232" s="1"/>
    </row>
    <row r="233" spans="1:20" ht="15" x14ac:dyDescent="0.25">
      <c r="A233" s="9">
        <v>2017</v>
      </c>
      <c r="B233" s="16">
        <v>39.950000000000003</v>
      </c>
      <c r="C233" s="16">
        <v>36.75</v>
      </c>
      <c r="D233" s="16">
        <v>39.67</v>
      </c>
      <c r="E233" s="16">
        <v>33.29</v>
      </c>
      <c r="F233" s="16">
        <v>25.5</v>
      </c>
      <c r="G233" s="16">
        <v>25.69</v>
      </c>
      <c r="H233" s="16">
        <v>29.67</v>
      </c>
      <c r="I233" s="16">
        <v>27.83</v>
      </c>
      <c r="J233" s="16">
        <v>26.25</v>
      </c>
      <c r="K233" s="16">
        <v>30.51</v>
      </c>
      <c r="L233" s="16">
        <v>26.6</v>
      </c>
      <c r="M233" s="16">
        <v>35.83</v>
      </c>
      <c r="N233" s="111">
        <f t="shared" si="49"/>
        <v>31.461666666666662</v>
      </c>
      <c r="O233" s="18"/>
      <c r="P233" s="1"/>
      <c r="R233" s="1"/>
      <c r="T233" s="1"/>
    </row>
    <row r="234" spans="1:20" ht="15" x14ac:dyDescent="0.25">
      <c r="A234" s="9">
        <v>2018</v>
      </c>
      <c r="B234" s="16">
        <v>37.36</v>
      </c>
      <c r="C234" s="16">
        <v>43.4</v>
      </c>
      <c r="D234" s="16">
        <v>37.590000000000003</v>
      </c>
      <c r="E234" s="16">
        <v>32.64</v>
      </c>
      <c r="F234" s="16">
        <v>26.88</v>
      </c>
      <c r="G234" s="16">
        <v>26.89</v>
      </c>
      <c r="H234" s="16">
        <v>32.43</v>
      </c>
      <c r="I234" s="16">
        <v>29.38</v>
      </c>
      <c r="J234" s="16">
        <v>27.11</v>
      </c>
      <c r="K234" s="16">
        <v>28.15</v>
      </c>
      <c r="L234" s="16">
        <v>30.965</v>
      </c>
      <c r="M234" s="16">
        <v>35.034999999999997</v>
      </c>
      <c r="N234" s="111">
        <f t="shared" si="49"/>
        <v>32.319166666666661</v>
      </c>
      <c r="O234" s="18"/>
      <c r="P234" s="1"/>
      <c r="T234" s="1"/>
    </row>
    <row r="235" spans="1:20" ht="15" x14ac:dyDescent="0.25">
      <c r="A235" s="9">
        <v>2019</v>
      </c>
      <c r="B235" s="16">
        <v>38.122</v>
      </c>
      <c r="C235" s="16">
        <v>36.298999999999999</v>
      </c>
      <c r="D235" s="16">
        <v>39.209000000000003</v>
      </c>
      <c r="E235" s="16">
        <v>32.631999999999998</v>
      </c>
      <c r="F235" s="16">
        <v>26.422000000000001</v>
      </c>
      <c r="G235" s="16">
        <v>31.306999999999999</v>
      </c>
      <c r="H235" s="16">
        <v>31.846</v>
      </c>
      <c r="I235" s="16">
        <v>27.984000000000002</v>
      </c>
      <c r="J235" s="16">
        <v>28.774000000000001</v>
      </c>
      <c r="K235" s="16">
        <v>28.841000000000001</v>
      </c>
      <c r="L235" s="16">
        <v>30.626999999999999</v>
      </c>
      <c r="M235" s="16">
        <v>34.658000000000001</v>
      </c>
      <c r="N235" s="111">
        <f t="shared" ref="N235" si="50">AVERAGE(B235:M235)</f>
        <v>32.226750000000003</v>
      </c>
      <c r="O235" s="18"/>
      <c r="P235" s="1"/>
      <c r="T235" s="1"/>
    </row>
    <row r="236" spans="1:20" ht="15" x14ac:dyDescent="0.25">
      <c r="A236" s="9">
        <v>2020</v>
      </c>
      <c r="B236" s="16">
        <v>37.228999999999999</v>
      </c>
      <c r="C236" s="16">
        <v>39.276000000000003</v>
      </c>
      <c r="D236" s="16">
        <v>39.234999999999999</v>
      </c>
      <c r="E236" s="16">
        <v>31.704999999999998</v>
      </c>
      <c r="F236" s="16">
        <v>28.446000000000002</v>
      </c>
      <c r="G236" s="16">
        <v>26.087</v>
      </c>
      <c r="H236" s="16">
        <v>27.14</v>
      </c>
      <c r="I236" s="16">
        <v>26.34</v>
      </c>
      <c r="J236" s="16">
        <v>27.692</v>
      </c>
      <c r="K236" s="16">
        <v>26.922000000000001</v>
      </c>
      <c r="L236" s="16">
        <v>29.623000000000001</v>
      </c>
      <c r="M236" s="16">
        <v>35.371000000000002</v>
      </c>
      <c r="N236" s="111">
        <f t="shared" ref="N236" si="51">AVERAGE(B236:M236)</f>
        <v>31.255499999999998</v>
      </c>
      <c r="O236" s="18"/>
      <c r="P236" s="1"/>
      <c r="T236" s="1"/>
    </row>
    <row r="237" spans="1:20" ht="15" x14ac:dyDescent="0.25">
      <c r="A237" s="9">
        <v>2021</v>
      </c>
      <c r="B237" s="16">
        <v>38.667000000000002</v>
      </c>
      <c r="C237" s="16">
        <v>36.468000000000004</v>
      </c>
      <c r="D237" s="16">
        <v>39.57</v>
      </c>
      <c r="E237" s="16">
        <v>34.127000000000002</v>
      </c>
      <c r="F237" s="16">
        <v>30.02</v>
      </c>
      <c r="G237" s="16">
        <v>29.373999999999999</v>
      </c>
      <c r="H237" s="16"/>
      <c r="I237" s="16"/>
      <c r="J237" s="16">
        <v>27.516999999999999</v>
      </c>
      <c r="K237" s="16">
        <v>24.422000000000001</v>
      </c>
      <c r="L237" s="16"/>
      <c r="M237" s="16"/>
      <c r="N237" s="111"/>
      <c r="O237" s="18"/>
      <c r="P237" s="1"/>
      <c r="T237" s="1"/>
    </row>
    <row r="238" spans="1:20" ht="15" x14ac:dyDescent="0.25">
      <c r="A238" s="9">
        <v>2022</v>
      </c>
      <c r="B238" s="16"/>
      <c r="C238" s="16"/>
      <c r="D238" s="16"/>
      <c r="E238" s="16"/>
      <c r="F238" s="16"/>
      <c r="G238" s="16"/>
      <c r="H238" s="16"/>
      <c r="I238" s="16"/>
      <c r="J238" s="16"/>
      <c r="K238" s="16"/>
      <c r="L238" s="16"/>
      <c r="M238" s="16"/>
      <c r="N238" s="111"/>
      <c r="O238" s="18"/>
      <c r="P238" s="1"/>
      <c r="T238" s="1"/>
    </row>
    <row r="239" spans="1:20" ht="15" x14ac:dyDescent="0.25">
      <c r="A239" s="9">
        <v>2023</v>
      </c>
      <c r="B239" s="16"/>
      <c r="C239" s="16"/>
      <c r="D239" s="16"/>
      <c r="E239" s="16"/>
      <c r="F239" s="16"/>
      <c r="G239" s="16"/>
      <c r="H239" s="16"/>
      <c r="I239" s="16"/>
      <c r="J239" s="16"/>
      <c r="K239" s="16"/>
      <c r="L239" s="16"/>
      <c r="M239" s="16"/>
      <c r="N239" s="111"/>
      <c r="O239" s="18"/>
      <c r="P239" s="1"/>
      <c r="T239" s="1"/>
    </row>
    <row r="240" spans="1:20" ht="15" x14ac:dyDescent="0.25">
      <c r="A240" s="9">
        <v>2024</v>
      </c>
      <c r="B240" s="16"/>
      <c r="C240" s="16"/>
      <c r="D240" s="16"/>
      <c r="E240" s="16"/>
      <c r="F240" s="16"/>
      <c r="G240" s="16"/>
      <c r="H240" s="16"/>
      <c r="I240" s="16"/>
      <c r="J240" s="16"/>
      <c r="K240" s="16"/>
      <c r="L240" s="16"/>
      <c r="M240" s="16"/>
      <c r="N240" s="111"/>
      <c r="O240" s="18"/>
      <c r="P240" s="1"/>
      <c r="T240" s="1"/>
    </row>
    <row r="241" spans="1:20" ht="15" x14ac:dyDescent="0.25">
      <c r="A241" s="9">
        <v>2025</v>
      </c>
      <c r="B241" s="16"/>
      <c r="C241" s="16"/>
      <c r="D241" s="16"/>
      <c r="E241" s="16"/>
      <c r="F241" s="16"/>
      <c r="G241" s="16"/>
      <c r="H241" s="16"/>
      <c r="I241" s="16"/>
      <c r="J241" s="16"/>
      <c r="K241" s="16"/>
      <c r="L241" s="16"/>
      <c r="M241" s="16"/>
      <c r="N241" s="111"/>
      <c r="O241" s="18"/>
      <c r="P241" s="1"/>
      <c r="T241" s="1"/>
    </row>
    <row r="242" spans="1:20" ht="15" x14ac:dyDescent="0.25">
      <c r="A242" s="9">
        <v>2026</v>
      </c>
      <c r="B242" s="16"/>
      <c r="C242" s="16"/>
      <c r="D242" s="16"/>
      <c r="E242" s="16"/>
      <c r="F242" s="16"/>
      <c r="G242" s="16"/>
      <c r="H242" s="16"/>
      <c r="I242" s="16"/>
      <c r="J242" s="16"/>
      <c r="K242" s="16"/>
      <c r="L242" s="16"/>
      <c r="M242" s="16"/>
      <c r="N242" s="111"/>
      <c r="O242" s="18"/>
      <c r="P242" s="1"/>
      <c r="T242" s="1"/>
    </row>
    <row r="243" spans="1:20" ht="15" x14ac:dyDescent="0.25">
      <c r="A243" s="9">
        <v>2027</v>
      </c>
      <c r="B243" s="16"/>
      <c r="C243" s="16"/>
      <c r="D243" s="16"/>
      <c r="E243" s="16"/>
      <c r="F243" s="16"/>
      <c r="G243" s="16"/>
      <c r="H243" s="16"/>
      <c r="I243" s="16"/>
      <c r="J243" s="16"/>
      <c r="K243" s="16"/>
      <c r="L243" s="16"/>
      <c r="M243" s="16"/>
      <c r="N243" s="111"/>
      <c r="O243" s="18"/>
      <c r="P243" s="1"/>
      <c r="T243" s="1"/>
    </row>
    <row r="244" spans="1:20" ht="15" x14ac:dyDescent="0.25">
      <c r="A244" s="9">
        <v>2028</v>
      </c>
      <c r="O244" s="18"/>
      <c r="P244" s="1"/>
    </row>
    <row r="245" spans="1:20" ht="15" x14ac:dyDescent="0.25">
      <c r="A245" s="7"/>
      <c r="N245" s="112"/>
      <c r="P245" s="1"/>
    </row>
    <row r="246" spans="1:20" ht="15" x14ac:dyDescent="0.25">
      <c r="A246" s="9" t="s">
        <v>18</v>
      </c>
      <c r="B246" s="90">
        <f t="shared" ref="B246:N246" si="52">AVERAGE(B221:B243)</f>
        <v>38.691125000000007</v>
      </c>
      <c r="C246" s="90">
        <f t="shared" si="52"/>
        <v>37.491352941176466</v>
      </c>
      <c r="D246" s="90">
        <f t="shared" si="52"/>
        <v>37.354352941176479</v>
      </c>
      <c r="E246" s="90">
        <f t="shared" si="52"/>
        <v>32.869624999999992</v>
      </c>
      <c r="F246" s="90">
        <f t="shared" si="52"/>
        <v>29.001058823529412</v>
      </c>
      <c r="G246" s="90">
        <f t="shared" si="52"/>
        <v>28.295176470588242</v>
      </c>
      <c r="H246" s="90">
        <f t="shared" si="52"/>
        <v>29.979749999999999</v>
      </c>
      <c r="I246" s="90">
        <f t="shared" si="52"/>
        <v>28.364624999999997</v>
      </c>
      <c r="J246" s="90">
        <f t="shared" si="52"/>
        <v>28.288411764705881</v>
      </c>
      <c r="K246" s="90">
        <f t="shared" si="52"/>
        <v>27.66558823529412</v>
      </c>
      <c r="L246" s="90">
        <f t="shared" si="52"/>
        <v>30.798437499999999</v>
      </c>
      <c r="M246" s="90">
        <f t="shared" si="52"/>
        <v>35.291499999999999</v>
      </c>
      <c r="N246" s="111">
        <f t="shared" si="52"/>
        <v>31.950429450757575</v>
      </c>
      <c r="O246" s="111"/>
      <c r="P246" s="8"/>
    </row>
    <row r="247" spans="1:20" ht="15" x14ac:dyDescent="0.25">
      <c r="A247" s="9" t="s">
        <v>19</v>
      </c>
      <c r="B247" s="90">
        <f t="shared" ref="B247:N247" si="53">STDEV(B221:B243)</f>
        <v>2.5236026331417558</v>
      </c>
      <c r="C247" s="90">
        <f t="shared" si="53"/>
        <v>3.9432127596222126</v>
      </c>
      <c r="D247" s="90">
        <f t="shared" si="53"/>
        <v>2.7503827447551847</v>
      </c>
      <c r="E247" s="90">
        <f t="shared" si="53"/>
        <v>1.6158406635556615</v>
      </c>
      <c r="F247" s="90">
        <f t="shared" si="53"/>
        <v>2.701618507269953</v>
      </c>
      <c r="G247" s="90">
        <f t="shared" si="53"/>
        <v>2.1720727207926909</v>
      </c>
      <c r="H247" s="90">
        <f t="shared" si="53"/>
        <v>3.6425929866877422</v>
      </c>
      <c r="I247" s="90">
        <f t="shared" si="53"/>
        <v>2.6332405099673921</v>
      </c>
      <c r="J247" s="90">
        <f t="shared" si="53"/>
        <v>1.9953687960757882</v>
      </c>
      <c r="K247" s="90">
        <f t="shared" si="53"/>
        <v>1.6992354552424278</v>
      </c>
      <c r="L247" s="90">
        <f t="shared" si="53"/>
        <v>3.0729035556782445</v>
      </c>
      <c r="M247" s="90">
        <f t="shared" si="53"/>
        <v>2.4388641345238296</v>
      </c>
      <c r="N247" s="111">
        <f t="shared" si="53"/>
        <v>1.3124322270627884</v>
      </c>
      <c r="O247" s="111"/>
      <c r="P247" s="1"/>
    </row>
    <row r="248" spans="1:20" ht="15" x14ac:dyDescent="0.25">
      <c r="A248" s="9" t="s">
        <v>20</v>
      </c>
      <c r="B248" s="90">
        <f t="shared" ref="B248:M248" si="54">B247/B246*100</f>
        <v>6.5224328140930394</v>
      </c>
      <c r="C248" s="90">
        <f t="shared" si="54"/>
        <v>10.517659274150686</v>
      </c>
      <c r="D248" s="90">
        <f t="shared" si="54"/>
        <v>7.3629511106411929</v>
      </c>
      <c r="E248" s="90">
        <f t="shared" si="54"/>
        <v>4.9159084216983366</v>
      </c>
      <c r="F248" s="90">
        <f t="shared" si="54"/>
        <v>9.3155857643309581</v>
      </c>
      <c r="G248" s="90">
        <f t="shared" si="54"/>
        <v>7.6764770244514207</v>
      </c>
      <c r="H248" s="90">
        <f t="shared" si="54"/>
        <v>12.150177992437369</v>
      </c>
      <c r="I248" s="90">
        <f t="shared" si="54"/>
        <v>9.283537187491083</v>
      </c>
      <c r="J248" s="90">
        <f t="shared" si="54"/>
        <v>7.0536614521615384</v>
      </c>
      <c r="K248" s="90">
        <f t="shared" si="54"/>
        <v>6.1420543123483773</v>
      </c>
      <c r="L248" s="90">
        <f t="shared" si="54"/>
        <v>9.9774657583789583</v>
      </c>
      <c r="M248" s="90">
        <f t="shared" si="54"/>
        <v>6.9106275860301478</v>
      </c>
      <c r="N248" s="111">
        <f>N247/N246*100</f>
        <v>4.1077138856162367</v>
      </c>
      <c r="O248" s="111"/>
      <c r="P248" s="1"/>
    </row>
    <row r="249" spans="1:20" ht="15" x14ac:dyDescent="0.25">
      <c r="A249" s="9" t="s">
        <v>21</v>
      </c>
      <c r="B249" s="90">
        <f t="shared" ref="B249:N249" si="55">MIN(B221:B243)</f>
        <v>33.729999999999997</v>
      </c>
      <c r="C249" s="90">
        <f t="shared" si="55"/>
        <v>26.6</v>
      </c>
      <c r="D249" s="90">
        <f t="shared" si="55"/>
        <v>30.08</v>
      </c>
      <c r="E249" s="90">
        <f t="shared" si="55"/>
        <v>28.93</v>
      </c>
      <c r="F249" s="90">
        <f t="shared" si="55"/>
        <v>24.56</v>
      </c>
      <c r="G249" s="90">
        <f t="shared" si="55"/>
        <v>25.69</v>
      </c>
      <c r="H249" s="90">
        <f t="shared" si="55"/>
        <v>25.23</v>
      </c>
      <c r="I249" s="90">
        <f t="shared" si="55"/>
        <v>25.04</v>
      </c>
      <c r="J249" s="90">
        <f t="shared" si="55"/>
        <v>25.05</v>
      </c>
      <c r="K249" s="90">
        <f t="shared" si="55"/>
        <v>24.422000000000001</v>
      </c>
      <c r="L249" s="90">
        <f t="shared" si="55"/>
        <v>26.6</v>
      </c>
      <c r="M249" s="90">
        <f t="shared" si="55"/>
        <v>31.27</v>
      </c>
      <c r="N249" s="111">
        <f t="shared" si="55"/>
        <v>29.278181818181817</v>
      </c>
      <c r="O249" s="111"/>
      <c r="P249" s="1"/>
    </row>
    <row r="250" spans="1:20" ht="15" x14ac:dyDescent="0.25">
      <c r="A250" s="9" t="s">
        <v>22</v>
      </c>
      <c r="B250" s="90">
        <f t="shared" ref="B250:N250" si="56">MAX(B221:B243)</f>
        <v>42.52</v>
      </c>
      <c r="C250" s="90">
        <f t="shared" si="56"/>
        <v>44.95</v>
      </c>
      <c r="D250" s="90">
        <f t="shared" si="56"/>
        <v>40.799999999999997</v>
      </c>
      <c r="E250" s="90">
        <f t="shared" si="56"/>
        <v>36.79</v>
      </c>
      <c r="F250" s="90">
        <f t="shared" si="56"/>
        <v>34.67</v>
      </c>
      <c r="G250" s="90">
        <f t="shared" si="56"/>
        <v>33.18</v>
      </c>
      <c r="H250" s="90">
        <f t="shared" si="56"/>
        <v>40.92</v>
      </c>
      <c r="I250" s="90">
        <f t="shared" si="56"/>
        <v>35.82</v>
      </c>
      <c r="J250" s="90">
        <f t="shared" si="56"/>
        <v>31.04</v>
      </c>
      <c r="K250" s="90">
        <f t="shared" si="56"/>
        <v>30.91</v>
      </c>
      <c r="L250" s="90">
        <f t="shared" si="56"/>
        <v>39</v>
      </c>
      <c r="M250" s="90">
        <f t="shared" si="56"/>
        <v>40.71</v>
      </c>
      <c r="N250" s="111">
        <f t="shared" si="56"/>
        <v>35.768333333333338</v>
      </c>
      <c r="O250" s="111"/>
      <c r="P250" s="1"/>
    </row>
    <row r="251" spans="1:20" ht="15" x14ac:dyDescent="0.25">
      <c r="A251" s="9" t="s">
        <v>23</v>
      </c>
      <c r="B251" s="90">
        <f t="shared" ref="B251:N251" si="57">QUARTILE(B221:B243,1)</f>
        <v>36.991749999999996</v>
      </c>
      <c r="C251" s="90">
        <f t="shared" si="57"/>
        <v>36.298999999999999</v>
      </c>
      <c r="D251" s="90">
        <f t="shared" si="57"/>
        <v>35.81</v>
      </c>
      <c r="E251" s="90">
        <f t="shared" si="57"/>
        <v>32.177500000000002</v>
      </c>
      <c r="F251" s="90">
        <f t="shared" si="57"/>
        <v>26.88</v>
      </c>
      <c r="G251" s="90">
        <f t="shared" si="57"/>
        <v>26.42</v>
      </c>
      <c r="H251" s="90">
        <f t="shared" si="57"/>
        <v>27.77</v>
      </c>
      <c r="I251" s="90">
        <f t="shared" si="57"/>
        <v>26.565000000000001</v>
      </c>
      <c r="J251" s="90">
        <f t="shared" si="57"/>
        <v>26.76</v>
      </c>
      <c r="K251" s="90">
        <f t="shared" si="57"/>
        <v>26.922000000000001</v>
      </c>
      <c r="L251" s="90">
        <f t="shared" si="57"/>
        <v>29.1325</v>
      </c>
      <c r="M251" s="90">
        <f t="shared" si="57"/>
        <v>33.369999999999997</v>
      </c>
      <c r="N251" s="111">
        <f t="shared" si="57"/>
        <v>31.411874999999995</v>
      </c>
      <c r="O251" s="111"/>
      <c r="P251" s="1"/>
    </row>
    <row r="252" spans="1:20" ht="15" x14ac:dyDescent="0.25">
      <c r="A252" s="9" t="s">
        <v>24</v>
      </c>
      <c r="B252" s="90">
        <f t="shared" ref="B252:N252" si="58">QUARTILE(B221:B243,2)</f>
        <v>39.063500000000005</v>
      </c>
      <c r="C252" s="90">
        <f t="shared" si="58"/>
        <v>36.909999999999997</v>
      </c>
      <c r="D252" s="90">
        <f t="shared" si="58"/>
        <v>38.24</v>
      </c>
      <c r="E252" s="90">
        <f t="shared" si="58"/>
        <v>32.635999999999996</v>
      </c>
      <c r="F252" s="90">
        <f t="shared" si="58"/>
        <v>28.82</v>
      </c>
      <c r="G252" s="90">
        <f t="shared" si="58"/>
        <v>28.52</v>
      </c>
      <c r="H252" s="90">
        <f t="shared" si="58"/>
        <v>29.395000000000003</v>
      </c>
      <c r="I252" s="90">
        <f t="shared" si="58"/>
        <v>27.907</v>
      </c>
      <c r="J252" s="90">
        <f t="shared" si="58"/>
        <v>28.52</v>
      </c>
      <c r="K252" s="90">
        <f t="shared" si="58"/>
        <v>27.45</v>
      </c>
      <c r="L252" s="90">
        <f t="shared" si="58"/>
        <v>30.3735</v>
      </c>
      <c r="M252" s="90">
        <f t="shared" si="58"/>
        <v>35.203000000000003</v>
      </c>
      <c r="N252" s="111">
        <f t="shared" si="58"/>
        <v>32.021666666666668</v>
      </c>
      <c r="O252" s="111"/>
      <c r="P252" s="1"/>
    </row>
    <row r="253" spans="1:20" ht="15" x14ac:dyDescent="0.25">
      <c r="A253" s="9" t="s">
        <v>25</v>
      </c>
      <c r="B253" s="90">
        <f t="shared" ref="B253:N253" si="59">QUARTILE(B221:B243,3)</f>
        <v>40.234999999999999</v>
      </c>
      <c r="C253" s="90">
        <f t="shared" si="59"/>
        <v>39.276000000000003</v>
      </c>
      <c r="D253" s="90">
        <f t="shared" si="59"/>
        <v>39.234999999999999</v>
      </c>
      <c r="E253" s="90">
        <f t="shared" si="59"/>
        <v>33.445</v>
      </c>
      <c r="F253" s="90">
        <f t="shared" si="59"/>
        <v>30.56</v>
      </c>
      <c r="G253" s="90">
        <f t="shared" si="59"/>
        <v>29.373999999999999</v>
      </c>
      <c r="H253" s="90">
        <f t="shared" si="59"/>
        <v>31.331499999999998</v>
      </c>
      <c r="I253" s="90">
        <f t="shared" si="59"/>
        <v>29.397500000000001</v>
      </c>
      <c r="J253" s="90">
        <f t="shared" si="59"/>
        <v>30.32</v>
      </c>
      <c r="K253" s="90">
        <f t="shared" si="59"/>
        <v>28.83</v>
      </c>
      <c r="L253" s="90">
        <f t="shared" si="59"/>
        <v>30.981249999999999</v>
      </c>
      <c r="M253" s="90">
        <f t="shared" si="59"/>
        <v>36.157499999999999</v>
      </c>
      <c r="N253" s="111">
        <f t="shared" si="59"/>
        <v>32.249854166666665</v>
      </c>
      <c r="O253" s="111"/>
      <c r="P253"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79"/>
  <sheetViews>
    <sheetView zoomScale="75" zoomScaleNormal="75" workbookViewId="0">
      <selection activeCell="B1" sqref="B1:M1048576"/>
    </sheetView>
  </sheetViews>
  <sheetFormatPr defaultRowHeight="12.75" x14ac:dyDescent="0.2"/>
  <cols>
    <col min="2" max="13" width="9.140625" style="114"/>
  </cols>
  <sheetData>
    <row r="1" spans="1:16" ht="18.75" x14ac:dyDescent="0.3">
      <c r="A1" s="25" t="s">
        <v>182</v>
      </c>
      <c r="N1" s="1"/>
      <c r="O1" s="1"/>
      <c r="P1" s="1"/>
    </row>
    <row r="2" spans="1:16" ht="15.75" x14ac:dyDescent="0.25">
      <c r="A2" s="4" t="s">
        <v>15</v>
      </c>
      <c r="B2" s="5" t="s">
        <v>2</v>
      </c>
      <c r="C2" s="5" t="s">
        <v>3</v>
      </c>
      <c r="D2" s="5" t="s">
        <v>4</v>
      </c>
      <c r="E2" s="5" t="s">
        <v>5</v>
      </c>
      <c r="F2" s="5" t="s">
        <v>6</v>
      </c>
      <c r="G2" s="5" t="s">
        <v>16</v>
      </c>
      <c r="H2" s="5" t="s">
        <v>17</v>
      </c>
      <c r="I2" s="5" t="s">
        <v>7</v>
      </c>
      <c r="J2" s="5" t="s">
        <v>8</v>
      </c>
      <c r="K2" s="5" t="s">
        <v>9</v>
      </c>
      <c r="L2" s="5" t="s">
        <v>10</v>
      </c>
      <c r="M2" s="5" t="s">
        <v>11</v>
      </c>
      <c r="N2" s="1"/>
      <c r="O2" s="1"/>
      <c r="P2" s="1"/>
    </row>
    <row r="3" spans="1:16" x14ac:dyDescent="0.2">
      <c r="A3" s="9">
        <v>1990</v>
      </c>
      <c r="C3" s="3">
        <v>10.747</v>
      </c>
      <c r="D3" s="3">
        <v>6.2240000000000002</v>
      </c>
      <c r="E3" s="3">
        <v>11.773999999999999</v>
      </c>
      <c r="F3" s="3">
        <v>27.603999999999999</v>
      </c>
      <c r="G3" s="3">
        <v>342.41</v>
      </c>
      <c r="H3" s="3">
        <v>312.69</v>
      </c>
      <c r="I3" s="3">
        <v>299.42099999999999</v>
      </c>
      <c r="J3" s="3">
        <v>256.19600000000003</v>
      </c>
      <c r="K3" s="3">
        <v>213.56299999999999</v>
      </c>
      <c r="L3" s="3">
        <v>252.99199999999999</v>
      </c>
      <c r="M3" s="3">
        <v>26.016999999999999</v>
      </c>
      <c r="N3" s="1"/>
      <c r="O3" s="1"/>
      <c r="P3" s="1"/>
    </row>
    <row r="4" spans="1:16" x14ac:dyDescent="0.2">
      <c r="A4" s="9">
        <v>1991</v>
      </c>
      <c r="B4" s="3">
        <v>21.337</v>
      </c>
      <c r="C4" s="3">
        <v>13.856</v>
      </c>
      <c r="D4" s="3">
        <v>15.458</v>
      </c>
      <c r="E4" s="3">
        <v>20.157</v>
      </c>
      <c r="F4" s="3">
        <v>56.673000000000002</v>
      </c>
      <c r="G4" s="3">
        <v>347.23200000000003</v>
      </c>
      <c r="H4" s="3">
        <v>17.626999999999999</v>
      </c>
      <c r="I4" s="3">
        <v>338.11</v>
      </c>
      <c r="J4" s="3">
        <v>260.108</v>
      </c>
      <c r="K4" s="3">
        <v>182.23</v>
      </c>
      <c r="L4" s="3">
        <v>316.14400000000001</v>
      </c>
      <c r="M4" s="3">
        <v>31.640999999999998</v>
      </c>
      <c r="N4" s="1"/>
      <c r="O4" s="1"/>
    </row>
    <row r="5" spans="1:16" x14ac:dyDescent="0.2">
      <c r="A5" s="9">
        <v>1992</v>
      </c>
      <c r="B5" s="3">
        <v>18.016999999999999</v>
      </c>
      <c r="C5" s="3">
        <v>19.248000000000001</v>
      </c>
      <c r="D5" s="3">
        <v>16.686</v>
      </c>
      <c r="E5" s="3">
        <v>20.169</v>
      </c>
      <c r="F5" s="3">
        <v>346.642</v>
      </c>
      <c r="G5" s="3">
        <v>299.714</v>
      </c>
      <c r="H5" s="3">
        <v>344.53699999999998</v>
      </c>
      <c r="I5" s="3">
        <v>302.41500000000002</v>
      </c>
      <c r="J5" s="3">
        <v>219.12299999999999</v>
      </c>
      <c r="K5" s="3">
        <v>283.95600000000002</v>
      </c>
      <c r="L5" s="3">
        <v>286.43599999999998</v>
      </c>
      <c r="M5" s="3">
        <v>32.74</v>
      </c>
      <c r="N5" s="1"/>
      <c r="O5" s="1"/>
    </row>
    <row r="6" spans="1:16" x14ac:dyDescent="0.2">
      <c r="A6" s="9">
        <v>1993</v>
      </c>
      <c r="B6" s="3">
        <v>18.405999999999999</v>
      </c>
      <c r="C6" s="3">
        <v>12.446</v>
      </c>
      <c r="D6" s="3">
        <v>15.095000000000001</v>
      </c>
      <c r="E6" s="3">
        <v>12.313000000000001</v>
      </c>
      <c r="F6" s="3">
        <v>176.53800000000001</v>
      </c>
      <c r="G6" s="3">
        <v>159.572</v>
      </c>
      <c r="H6" s="3">
        <v>359.24099999999999</v>
      </c>
      <c r="I6" s="3">
        <v>345.435</v>
      </c>
      <c r="J6" s="3">
        <v>208.07</v>
      </c>
      <c r="K6" s="3">
        <v>230.41399999999999</v>
      </c>
      <c r="L6" s="3">
        <v>306.93200000000002</v>
      </c>
      <c r="M6" s="3">
        <v>23.283000000000001</v>
      </c>
      <c r="N6" s="1"/>
      <c r="O6" s="1"/>
    </row>
    <row r="7" spans="1:16" x14ac:dyDescent="0.2">
      <c r="A7" s="9">
        <v>1994</v>
      </c>
      <c r="B7" s="3">
        <v>21.553000000000001</v>
      </c>
      <c r="C7" s="3">
        <v>24.763000000000002</v>
      </c>
      <c r="D7" s="3">
        <v>16.047000000000001</v>
      </c>
      <c r="E7" s="3">
        <v>29.050999999999998</v>
      </c>
      <c r="F7" s="3">
        <v>55.546999999999997</v>
      </c>
      <c r="G7" s="3">
        <v>307.57100000000003</v>
      </c>
      <c r="H7" s="3">
        <v>8.4550000000000001</v>
      </c>
      <c r="I7" s="3">
        <v>330.88799999999998</v>
      </c>
      <c r="J7" s="3">
        <v>235.964</v>
      </c>
      <c r="K7" s="3">
        <v>208.595</v>
      </c>
      <c r="L7" s="3">
        <v>185.70500000000001</v>
      </c>
      <c r="M7" s="3">
        <v>27.077999999999999</v>
      </c>
      <c r="N7" s="1"/>
      <c r="O7" s="1"/>
    </row>
    <row r="8" spans="1:16" x14ac:dyDescent="0.2">
      <c r="A8" s="9">
        <v>1995</v>
      </c>
      <c r="B8" s="3">
        <v>15.685</v>
      </c>
      <c r="C8" s="3">
        <v>16.081</v>
      </c>
      <c r="D8" s="3">
        <v>20.908999999999999</v>
      </c>
      <c r="E8" s="3">
        <v>30.571999999999999</v>
      </c>
      <c r="F8" s="3">
        <v>249.20400000000001</v>
      </c>
      <c r="G8" s="3">
        <v>181.71100000000001</v>
      </c>
      <c r="H8" s="3">
        <v>262.40499999999997</v>
      </c>
      <c r="I8" s="3">
        <v>176.34200000000001</v>
      </c>
      <c r="J8" s="3">
        <v>189.37299999999999</v>
      </c>
      <c r="K8" s="3">
        <v>175.52</v>
      </c>
      <c r="L8" s="3">
        <v>254.49</v>
      </c>
      <c r="M8" s="3">
        <v>354.61500000000001</v>
      </c>
      <c r="N8" s="1"/>
      <c r="O8" s="1"/>
    </row>
    <row r="9" spans="1:16" x14ac:dyDescent="0.2">
      <c r="A9" s="9">
        <v>1996</v>
      </c>
      <c r="B9" s="3">
        <v>23.39</v>
      </c>
      <c r="C9" s="3">
        <v>19.335999999999999</v>
      </c>
      <c r="D9" s="3">
        <v>15.057</v>
      </c>
      <c r="E9" s="3">
        <v>17.285</v>
      </c>
      <c r="F9" s="3">
        <v>103.373</v>
      </c>
      <c r="G9" s="3">
        <v>233.495</v>
      </c>
      <c r="H9" s="3">
        <v>254.91399999999999</v>
      </c>
      <c r="I9" s="3">
        <v>318.964</v>
      </c>
      <c r="J9" s="3">
        <v>267.73700000000002</v>
      </c>
      <c r="K9" s="3">
        <v>211.982</v>
      </c>
      <c r="L9" s="3">
        <v>143.398</v>
      </c>
      <c r="M9" s="3">
        <v>33.914999999999999</v>
      </c>
      <c r="N9" s="1"/>
    </row>
    <row r="10" spans="1:16" x14ac:dyDescent="0.2">
      <c r="A10" s="9">
        <v>1997</v>
      </c>
      <c r="B10" s="3">
        <v>23.863</v>
      </c>
      <c r="C10" s="3">
        <v>30.018000000000001</v>
      </c>
      <c r="D10" s="3">
        <v>24.111000000000001</v>
      </c>
      <c r="E10" s="3">
        <v>27.606999999999999</v>
      </c>
      <c r="F10" s="3">
        <v>19.606000000000002</v>
      </c>
      <c r="G10" s="3">
        <v>302.226</v>
      </c>
      <c r="H10" s="3">
        <v>13.991</v>
      </c>
      <c r="I10" s="3">
        <v>352.12900000000002</v>
      </c>
      <c r="J10" s="3">
        <v>260.16399999999999</v>
      </c>
      <c r="K10" s="3">
        <v>92.503</v>
      </c>
      <c r="L10" s="3">
        <v>321.95999999999998</v>
      </c>
      <c r="M10" s="3">
        <v>3.161</v>
      </c>
      <c r="N10" s="1"/>
    </row>
    <row r="11" spans="1:16" x14ac:dyDescent="0.2">
      <c r="A11" s="9">
        <v>1998</v>
      </c>
      <c r="B11" s="3">
        <v>9.4369999999999994</v>
      </c>
      <c r="C11" s="3">
        <v>17.094000000000001</v>
      </c>
      <c r="D11" s="3">
        <v>13.52</v>
      </c>
      <c r="E11" s="3">
        <v>18.265000000000001</v>
      </c>
      <c r="F11" s="3">
        <v>8.8629999999999995</v>
      </c>
      <c r="G11" s="3">
        <v>356.685</v>
      </c>
      <c r="H11" s="3">
        <v>290.33699999999999</v>
      </c>
      <c r="I11" s="3">
        <v>239.80600000000001</v>
      </c>
      <c r="J11" s="3">
        <v>174.79400000000001</v>
      </c>
      <c r="K11" s="3">
        <v>179.00899999999999</v>
      </c>
      <c r="L11" s="3">
        <v>221.90199999999999</v>
      </c>
      <c r="M11" s="3">
        <v>341.07299999999998</v>
      </c>
      <c r="N11" s="1"/>
    </row>
    <row r="12" spans="1:16" x14ac:dyDescent="0.2">
      <c r="A12" s="9">
        <v>1999</v>
      </c>
      <c r="B12" s="3">
        <v>28.611000000000001</v>
      </c>
      <c r="C12" s="3">
        <v>22.736000000000001</v>
      </c>
      <c r="D12" s="3">
        <v>14.898999999999999</v>
      </c>
      <c r="E12" s="3">
        <v>9.2409999999999997</v>
      </c>
      <c r="F12" s="3">
        <v>29.341999999999999</v>
      </c>
      <c r="G12" s="3">
        <v>226.48</v>
      </c>
      <c r="H12" s="3">
        <v>290.03300000000002</v>
      </c>
      <c r="I12" s="3">
        <v>235.84899999999999</v>
      </c>
      <c r="J12" s="3">
        <v>184.27500000000001</v>
      </c>
      <c r="K12" s="3">
        <v>186.94200000000001</v>
      </c>
      <c r="L12" s="3">
        <v>251.32900000000001</v>
      </c>
      <c r="M12" s="3">
        <v>8.4060000000000006</v>
      </c>
      <c r="N12" s="1"/>
    </row>
    <row r="13" spans="1:16" x14ac:dyDescent="0.2">
      <c r="A13" s="9">
        <v>2000</v>
      </c>
      <c r="B13" s="3">
        <v>28.305</v>
      </c>
      <c r="C13" s="3">
        <v>23.495999999999999</v>
      </c>
      <c r="D13" s="3">
        <v>26.463000000000001</v>
      </c>
      <c r="E13" s="3">
        <v>16.318999999999999</v>
      </c>
      <c r="F13" s="3">
        <v>21.704999999999998</v>
      </c>
      <c r="G13" s="3">
        <v>12.284000000000001</v>
      </c>
      <c r="H13" s="3">
        <v>6.4870000000000001</v>
      </c>
      <c r="I13" s="3">
        <v>312.70800000000003</v>
      </c>
      <c r="J13" s="3">
        <v>182.87100000000001</v>
      </c>
      <c r="K13" s="3">
        <v>278.61399999999998</v>
      </c>
      <c r="L13" s="3">
        <v>314.06200000000001</v>
      </c>
      <c r="M13" s="3">
        <v>359.072</v>
      </c>
      <c r="N13" s="1"/>
    </row>
    <row r="14" spans="1:16" x14ac:dyDescent="0.2">
      <c r="A14" s="9">
        <v>2001</v>
      </c>
      <c r="B14" s="3">
        <v>18.547999999999998</v>
      </c>
      <c r="C14" s="3">
        <v>21.271999999999998</v>
      </c>
      <c r="D14" s="3">
        <v>10.101000000000001</v>
      </c>
      <c r="E14" s="3">
        <v>20.283999999999999</v>
      </c>
      <c r="F14" s="3">
        <v>339.20600000000002</v>
      </c>
      <c r="G14" s="3">
        <v>31.390999999999998</v>
      </c>
      <c r="H14" s="3">
        <v>326.76600000000002</v>
      </c>
      <c r="I14" s="3">
        <v>326.95</v>
      </c>
      <c r="J14" s="3">
        <v>177.43199999999999</v>
      </c>
      <c r="K14" s="3">
        <v>47.752000000000002</v>
      </c>
      <c r="L14" s="3">
        <v>240.709</v>
      </c>
      <c r="M14" s="3">
        <v>336.91500000000002</v>
      </c>
      <c r="N14" s="1"/>
    </row>
    <row r="15" spans="1:16" x14ac:dyDescent="0.2">
      <c r="A15" s="9">
        <v>2002</v>
      </c>
      <c r="B15" s="3">
        <v>18.648</v>
      </c>
      <c r="C15" s="3">
        <v>21.713999999999999</v>
      </c>
      <c r="D15" s="3">
        <v>18.471</v>
      </c>
      <c r="E15" s="3">
        <v>22.847000000000001</v>
      </c>
      <c r="F15" s="3">
        <v>44.892000000000003</v>
      </c>
      <c r="G15" s="3">
        <v>124.904</v>
      </c>
      <c r="H15" s="3">
        <v>355.52800000000002</v>
      </c>
      <c r="I15" s="3">
        <v>355.48500000000001</v>
      </c>
      <c r="J15" s="3">
        <v>203.65700000000001</v>
      </c>
      <c r="K15" s="3">
        <v>215.303</v>
      </c>
      <c r="L15" s="3">
        <v>28.777000000000001</v>
      </c>
      <c r="M15" s="3">
        <v>14.526999999999999</v>
      </c>
      <c r="N15" s="1"/>
    </row>
    <row r="16" spans="1:16" x14ac:dyDescent="0.2">
      <c r="A16" s="9">
        <v>2003</v>
      </c>
      <c r="B16" s="3">
        <v>12.611000000000001</v>
      </c>
      <c r="C16" s="3">
        <v>12.364000000000001</v>
      </c>
      <c r="D16" s="3">
        <v>28.35</v>
      </c>
      <c r="E16" s="3">
        <v>1.351</v>
      </c>
      <c r="F16" s="3">
        <v>317.66399999999999</v>
      </c>
      <c r="G16" s="3">
        <v>199.92500000000001</v>
      </c>
      <c r="H16" s="3">
        <v>282.14</v>
      </c>
      <c r="I16" s="3">
        <v>285.26600000000002</v>
      </c>
      <c r="J16" s="3">
        <v>193.62299999999999</v>
      </c>
      <c r="K16" s="3">
        <v>186.703</v>
      </c>
      <c r="L16" s="3">
        <v>237.285</v>
      </c>
      <c r="M16" s="3">
        <v>17.007999999999999</v>
      </c>
      <c r="N16" s="1"/>
    </row>
    <row r="17" spans="1:20" x14ac:dyDescent="0.2">
      <c r="A17" s="9">
        <v>2004</v>
      </c>
      <c r="B17" s="3">
        <v>28.004999999999999</v>
      </c>
      <c r="C17" s="3">
        <v>23.867999999999999</v>
      </c>
      <c r="D17" s="3">
        <v>24.629000000000001</v>
      </c>
      <c r="E17" s="3">
        <v>15.401999999999999</v>
      </c>
      <c r="F17" s="3">
        <v>18.193999999999999</v>
      </c>
      <c r="G17" s="3">
        <v>350.48899999999998</v>
      </c>
      <c r="H17" s="3">
        <v>277.245</v>
      </c>
      <c r="I17" s="3">
        <v>305.01499999999999</v>
      </c>
      <c r="J17" s="3">
        <v>173.24600000000001</v>
      </c>
      <c r="K17" s="3">
        <v>203.13300000000001</v>
      </c>
      <c r="L17" s="3">
        <v>278.59899999999999</v>
      </c>
      <c r="M17" s="3">
        <v>26.149000000000001</v>
      </c>
      <c r="Q17" s="16"/>
    </row>
    <row r="18" spans="1:20" x14ac:dyDescent="0.2">
      <c r="A18" s="9">
        <v>2005</v>
      </c>
      <c r="B18" s="3">
        <v>21.074999999999999</v>
      </c>
      <c r="C18" s="3">
        <v>18.178000000000001</v>
      </c>
      <c r="D18" s="3">
        <v>18.491</v>
      </c>
      <c r="E18" s="3">
        <v>7.4610000000000003</v>
      </c>
      <c r="F18" s="3">
        <v>216.23099999999999</v>
      </c>
      <c r="G18" s="3">
        <v>178.80699999999999</v>
      </c>
      <c r="H18" s="3">
        <v>200.73</v>
      </c>
      <c r="I18" s="3">
        <v>232.958</v>
      </c>
      <c r="J18" s="3">
        <v>215.989</v>
      </c>
      <c r="K18" s="3">
        <v>172.702</v>
      </c>
      <c r="L18" s="3">
        <v>263.173</v>
      </c>
      <c r="M18" s="3">
        <v>23.170999999999999</v>
      </c>
      <c r="Q18" s="16"/>
      <c r="R18" s="16"/>
      <c r="T18" s="90"/>
    </row>
    <row r="19" spans="1:20" x14ac:dyDescent="0.2">
      <c r="A19" s="9">
        <v>2006</v>
      </c>
      <c r="B19" s="3">
        <v>26.728999999999999</v>
      </c>
      <c r="C19" s="3">
        <v>12.972</v>
      </c>
      <c r="D19" s="3">
        <v>21.023</v>
      </c>
      <c r="E19" s="3">
        <v>10.753</v>
      </c>
      <c r="F19" s="3">
        <v>330.96699999999998</v>
      </c>
      <c r="G19" s="3">
        <v>197.88399999999999</v>
      </c>
      <c r="H19" s="3">
        <v>331.851</v>
      </c>
      <c r="I19" s="3">
        <v>331.54399999999998</v>
      </c>
      <c r="J19" s="3">
        <v>252.15899999999999</v>
      </c>
      <c r="K19" s="3">
        <v>201.59100000000001</v>
      </c>
      <c r="L19" s="3">
        <v>233.55500000000001</v>
      </c>
      <c r="M19" s="3">
        <v>4.9020000000000001</v>
      </c>
      <c r="P19" s="16"/>
      <c r="Q19" s="16"/>
      <c r="R19" s="16"/>
      <c r="T19" s="90"/>
    </row>
    <row r="20" spans="1:20" x14ac:dyDescent="0.2">
      <c r="A20" s="9">
        <v>2007</v>
      </c>
      <c r="B20" s="3">
        <v>27.344999999999999</v>
      </c>
      <c r="C20" s="3">
        <v>10.558999999999999</v>
      </c>
      <c r="D20" s="3">
        <v>10.356999999999999</v>
      </c>
      <c r="E20" s="3">
        <v>17.975999999999999</v>
      </c>
      <c r="F20" s="3">
        <v>315.303</v>
      </c>
      <c r="G20" s="3">
        <v>272.19400000000002</v>
      </c>
      <c r="H20" s="3">
        <v>276.13200000000001</v>
      </c>
      <c r="I20" s="3">
        <v>214.38399999999999</v>
      </c>
      <c r="J20" s="3">
        <v>204.72200000000001</v>
      </c>
      <c r="K20" s="3">
        <v>183.55799999999999</v>
      </c>
      <c r="L20" s="3"/>
      <c r="M20" s="3">
        <v>35.06</v>
      </c>
      <c r="P20" s="16"/>
      <c r="Q20" s="16"/>
      <c r="R20" s="16"/>
      <c r="T20" s="90"/>
    </row>
    <row r="21" spans="1:20" x14ac:dyDescent="0.2">
      <c r="A21" s="9">
        <v>2008</v>
      </c>
      <c r="B21" s="3">
        <v>34.44</v>
      </c>
      <c r="C21" s="3">
        <v>29.047000000000001</v>
      </c>
      <c r="D21" s="3">
        <v>28.315000000000001</v>
      </c>
      <c r="E21" s="3">
        <v>24.527000000000001</v>
      </c>
      <c r="F21" s="3">
        <v>103.94799999999999</v>
      </c>
      <c r="G21" s="3">
        <v>285.42899999999997</v>
      </c>
      <c r="H21" s="3">
        <v>233.33799999999999</v>
      </c>
      <c r="I21" s="3">
        <v>210.607</v>
      </c>
      <c r="J21" s="3">
        <v>196.65600000000001</v>
      </c>
      <c r="K21" s="3"/>
      <c r="L21" s="3">
        <v>266.32799999999997</v>
      </c>
      <c r="M21" s="3">
        <v>35.369999999999997</v>
      </c>
      <c r="P21" s="16"/>
      <c r="Q21" s="16"/>
      <c r="R21" s="16"/>
      <c r="T21" s="90"/>
    </row>
    <row r="22" spans="1:20" x14ac:dyDescent="0.2">
      <c r="A22" s="9">
        <v>2009</v>
      </c>
      <c r="B22" s="3">
        <v>31.797999999999998</v>
      </c>
      <c r="C22" s="3">
        <v>32.125</v>
      </c>
      <c r="D22" s="3">
        <v>31.227</v>
      </c>
      <c r="E22" s="3">
        <v>29.939</v>
      </c>
      <c r="F22" s="3">
        <v>9.7509999999999994</v>
      </c>
      <c r="G22" s="3">
        <v>222.35599999999999</v>
      </c>
      <c r="H22" s="3">
        <v>337.68200000000002</v>
      </c>
      <c r="I22" s="3">
        <v>310.74200000000002</v>
      </c>
      <c r="J22" s="3">
        <v>314.89400000000001</v>
      </c>
      <c r="K22" s="3">
        <v>217.65700000000001</v>
      </c>
      <c r="L22" s="3">
        <v>259.54899999999998</v>
      </c>
      <c r="M22" s="3">
        <v>20.68</v>
      </c>
      <c r="P22" s="16"/>
      <c r="Q22" s="16"/>
      <c r="R22" s="16"/>
      <c r="T22" s="90"/>
    </row>
    <row r="23" spans="1:20" x14ac:dyDescent="0.2">
      <c r="A23" s="9">
        <v>2010</v>
      </c>
      <c r="B23" s="3">
        <v>21.84</v>
      </c>
      <c r="C23" s="3">
        <v>24.73</v>
      </c>
      <c r="D23" s="3">
        <v>12.683</v>
      </c>
      <c r="E23" s="3">
        <v>30.914999999999999</v>
      </c>
      <c r="F23" s="3">
        <v>116.331</v>
      </c>
      <c r="G23" s="3">
        <v>192.56800000000001</v>
      </c>
      <c r="H23" s="3">
        <v>186.637</v>
      </c>
      <c r="I23" s="3">
        <v>190.911</v>
      </c>
      <c r="J23" s="3">
        <v>174.35400000000001</v>
      </c>
      <c r="K23" s="3">
        <v>244.989</v>
      </c>
      <c r="L23" s="3">
        <v>253.71600000000001</v>
      </c>
      <c r="M23" s="3">
        <v>357.435</v>
      </c>
      <c r="P23" s="16"/>
      <c r="Q23" s="16"/>
      <c r="R23" s="16"/>
      <c r="T23" s="90"/>
    </row>
    <row r="24" spans="1:20" x14ac:dyDescent="0.2">
      <c r="A24" s="9">
        <v>2011</v>
      </c>
      <c r="B24" s="3">
        <v>17.946000000000002</v>
      </c>
      <c r="C24" s="3">
        <v>31.759</v>
      </c>
      <c r="D24" s="3">
        <v>29.298999999999999</v>
      </c>
      <c r="E24" s="3">
        <v>27.285</v>
      </c>
      <c r="F24" s="3">
        <v>32.273000000000003</v>
      </c>
      <c r="G24" s="3">
        <v>209.39500000000001</v>
      </c>
      <c r="H24" s="3">
        <v>208.655</v>
      </c>
      <c r="I24" s="3">
        <v>218.88</v>
      </c>
      <c r="J24" s="3">
        <v>193.404</v>
      </c>
      <c r="K24" s="3">
        <v>189.56399999999999</v>
      </c>
      <c r="L24" s="3">
        <v>248.624</v>
      </c>
      <c r="M24" s="3">
        <v>12.852</v>
      </c>
      <c r="P24" s="16"/>
      <c r="Q24" s="16"/>
      <c r="R24" s="16"/>
      <c r="T24" s="90"/>
    </row>
    <row r="25" spans="1:20" x14ac:dyDescent="0.2">
      <c r="A25" s="9">
        <v>2012</v>
      </c>
      <c r="B25" s="3">
        <v>30.161999999999999</v>
      </c>
      <c r="C25" s="3">
        <v>23.456</v>
      </c>
      <c r="D25" s="3">
        <v>22.712</v>
      </c>
      <c r="E25" s="3">
        <v>4.3150000000000004</v>
      </c>
      <c r="F25" s="3">
        <v>354.09100000000001</v>
      </c>
      <c r="G25" s="3">
        <v>302.19499999999999</v>
      </c>
      <c r="H25" s="3">
        <v>341.63900000000001</v>
      </c>
      <c r="I25" s="3">
        <v>234.239</v>
      </c>
      <c r="J25" s="3">
        <v>266.09100000000001</v>
      </c>
      <c r="K25" s="3">
        <v>212.72300000000001</v>
      </c>
      <c r="L25" s="3">
        <v>339.13799999999998</v>
      </c>
      <c r="M25" s="3">
        <v>353.34199999999998</v>
      </c>
      <c r="P25" s="16"/>
      <c r="Q25" s="16"/>
      <c r="R25" s="16"/>
      <c r="T25" s="90"/>
    </row>
    <row r="26" spans="1:20" x14ac:dyDescent="0.2">
      <c r="A26" s="9">
        <v>2013</v>
      </c>
      <c r="B26" s="3">
        <v>26.890999999999998</v>
      </c>
      <c r="C26" s="3">
        <v>20.538</v>
      </c>
      <c r="D26" s="3">
        <v>15.9</v>
      </c>
      <c r="E26" s="3">
        <v>14.423</v>
      </c>
      <c r="F26" s="3">
        <v>1</v>
      </c>
      <c r="G26" s="3">
        <v>225.85599999999999</v>
      </c>
      <c r="H26" s="3">
        <v>278.88400000000001</v>
      </c>
      <c r="I26" s="3">
        <v>241.73500000000001</v>
      </c>
      <c r="J26" s="3">
        <v>180.97800000000001</v>
      </c>
      <c r="K26" s="3">
        <v>208.38900000000001</v>
      </c>
      <c r="L26" s="3">
        <v>181.88499999999999</v>
      </c>
      <c r="M26" s="3">
        <v>35.436</v>
      </c>
      <c r="P26" s="16"/>
      <c r="Q26" s="16"/>
      <c r="R26" s="16"/>
      <c r="T26" s="90"/>
    </row>
    <row r="27" spans="1:20" x14ac:dyDescent="0.2">
      <c r="A27" s="9">
        <v>2014</v>
      </c>
      <c r="B27" s="3">
        <v>17.158000000000001</v>
      </c>
      <c r="C27" s="3">
        <v>16.777999999999999</v>
      </c>
      <c r="D27" s="3">
        <v>16.783000000000001</v>
      </c>
      <c r="E27" s="3">
        <v>15.19</v>
      </c>
      <c r="F27" s="3">
        <v>11.942</v>
      </c>
      <c r="G27" s="3">
        <v>340.541</v>
      </c>
      <c r="H27" s="3">
        <v>9.9209999999999994</v>
      </c>
      <c r="I27" s="3">
        <v>303.97300000000001</v>
      </c>
      <c r="J27" s="3">
        <v>214.904</v>
      </c>
      <c r="K27" s="3">
        <v>186.94300000000001</v>
      </c>
      <c r="L27" s="3">
        <v>254.28700000000001</v>
      </c>
      <c r="M27" s="3">
        <v>9.4450000000000003</v>
      </c>
      <c r="P27" s="16"/>
      <c r="Q27" s="16"/>
      <c r="R27" s="16"/>
      <c r="T27" s="90"/>
    </row>
    <row r="28" spans="1:20" x14ac:dyDescent="0.2">
      <c r="A28" s="9">
        <v>2015</v>
      </c>
      <c r="B28" s="3">
        <v>25.622</v>
      </c>
      <c r="C28" s="3">
        <v>14.236000000000001</v>
      </c>
      <c r="D28" s="3">
        <v>23.058</v>
      </c>
      <c r="E28" s="3">
        <v>25.173999999999999</v>
      </c>
      <c r="F28" s="3">
        <v>20.030999999999999</v>
      </c>
      <c r="G28" s="3">
        <v>29.193999999999999</v>
      </c>
      <c r="H28" s="3">
        <v>359.77199999999999</v>
      </c>
      <c r="I28" s="3">
        <v>343.31599999999997</v>
      </c>
      <c r="J28" s="3">
        <v>300.012</v>
      </c>
      <c r="K28" s="3">
        <v>213.71</v>
      </c>
      <c r="L28" s="3">
        <v>164.297</v>
      </c>
      <c r="M28" s="3">
        <v>18.814</v>
      </c>
      <c r="P28" s="16"/>
      <c r="Q28" s="16"/>
      <c r="R28" s="16"/>
      <c r="T28" s="90"/>
    </row>
    <row r="29" spans="1:20" x14ac:dyDescent="0.2">
      <c r="A29" s="9">
        <v>2016</v>
      </c>
      <c r="B29" s="3">
        <v>21.89</v>
      </c>
      <c r="C29" s="3">
        <v>19.596</v>
      </c>
      <c r="D29" s="3">
        <v>19.123000000000001</v>
      </c>
      <c r="E29" s="3">
        <v>8.9879999999999995</v>
      </c>
      <c r="F29" s="3">
        <v>318.99599999999998</v>
      </c>
      <c r="G29" s="3">
        <v>195.13499999999999</v>
      </c>
      <c r="H29" s="3">
        <v>321.56200000000001</v>
      </c>
      <c r="I29" s="3">
        <v>324.464</v>
      </c>
      <c r="J29" s="3">
        <v>235.39500000000001</v>
      </c>
      <c r="K29" s="3">
        <v>194.27500000000001</v>
      </c>
      <c r="L29" s="3">
        <v>222.785</v>
      </c>
      <c r="M29" s="3">
        <v>22.108000000000001</v>
      </c>
      <c r="P29" s="16"/>
      <c r="Q29" s="16"/>
      <c r="R29" s="16"/>
      <c r="T29" s="90"/>
    </row>
    <row r="30" spans="1:20" x14ac:dyDescent="0.2">
      <c r="A30" s="9">
        <v>2017</v>
      </c>
      <c r="B30" s="3">
        <v>30.073</v>
      </c>
      <c r="C30" s="3">
        <v>28.382000000000001</v>
      </c>
      <c r="D30" s="3">
        <v>26.158000000000001</v>
      </c>
      <c r="E30" s="3">
        <v>25.155000000000001</v>
      </c>
      <c r="F30" s="3">
        <v>326.95499999999998</v>
      </c>
      <c r="G30" s="3">
        <v>156.31399999999999</v>
      </c>
      <c r="H30" s="3">
        <v>323.322</v>
      </c>
      <c r="I30" s="3">
        <v>189.18600000000001</v>
      </c>
      <c r="J30" s="3">
        <v>179.982</v>
      </c>
      <c r="K30" s="3">
        <v>198.91300000000001</v>
      </c>
      <c r="L30" s="3">
        <v>240.25700000000001</v>
      </c>
      <c r="M30" s="3">
        <v>25.971</v>
      </c>
      <c r="P30" s="16"/>
    </row>
    <row r="31" spans="1:20" x14ac:dyDescent="0.2">
      <c r="A31" s="9">
        <v>2018</v>
      </c>
      <c r="B31" s="3">
        <v>13.433999999999999</v>
      </c>
      <c r="C31" s="3">
        <v>38.884999999999998</v>
      </c>
      <c r="D31" s="3">
        <v>24.196000000000002</v>
      </c>
      <c r="E31" s="3">
        <v>34.162999999999997</v>
      </c>
      <c r="F31" s="3">
        <v>175.00899999999999</v>
      </c>
      <c r="G31" s="3">
        <v>289.36399999999998</v>
      </c>
      <c r="H31" s="3">
        <v>358.87700000000001</v>
      </c>
      <c r="I31" s="3">
        <v>340.05900000000003</v>
      </c>
      <c r="J31" s="3">
        <v>237.376</v>
      </c>
      <c r="K31" s="3">
        <v>193.28700000000001</v>
      </c>
      <c r="L31" s="3">
        <v>346.51900000000001</v>
      </c>
      <c r="M31" s="3">
        <v>34.674999999999997</v>
      </c>
    </row>
    <row r="32" spans="1:20" x14ac:dyDescent="0.2">
      <c r="A32" s="9">
        <v>2019</v>
      </c>
      <c r="B32" s="3">
        <v>24.213000000000001</v>
      </c>
      <c r="C32" s="3">
        <v>26.303000000000001</v>
      </c>
      <c r="D32" s="3">
        <v>26.32</v>
      </c>
      <c r="E32" s="3">
        <v>25.617000000000001</v>
      </c>
      <c r="F32" s="3">
        <v>132.08600000000001</v>
      </c>
      <c r="G32" s="3">
        <v>25.504000000000001</v>
      </c>
      <c r="H32" s="3">
        <v>334.99700000000001</v>
      </c>
      <c r="I32" s="3">
        <v>331.64</v>
      </c>
      <c r="J32" s="3">
        <v>208.387</v>
      </c>
      <c r="K32" s="3">
        <v>182.45099999999999</v>
      </c>
      <c r="L32" s="3">
        <v>334.65899999999999</v>
      </c>
      <c r="M32" s="3">
        <v>7.7130000000000001</v>
      </c>
    </row>
    <row r="33" spans="1:14" x14ac:dyDescent="0.2">
      <c r="A33" s="9">
        <v>2020</v>
      </c>
      <c r="B33" s="3">
        <v>25.922000000000001</v>
      </c>
      <c r="C33" s="3">
        <v>18.902000000000001</v>
      </c>
      <c r="D33" s="3">
        <v>21.018999999999998</v>
      </c>
      <c r="E33" s="3">
        <v>27.593</v>
      </c>
      <c r="F33" s="3">
        <v>203.155</v>
      </c>
      <c r="G33" s="3"/>
      <c r="K33" s="3">
        <v>186.22399999999999</v>
      </c>
      <c r="L33" s="3">
        <v>183.30600000000001</v>
      </c>
      <c r="M33" s="3">
        <v>12.734</v>
      </c>
    </row>
    <row r="34" spans="1:14" x14ac:dyDescent="0.2">
      <c r="A34" s="9">
        <v>2021</v>
      </c>
      <c r="B34" s="3">
        <v>28.693999999999999</v>
      </c>
      <c r="C34" s="3">
        <v>19.981999999999999</v>
      </c>
      <c r="D34" s="3">
        <v>27.55</v>
      </c>
      <c r="E34" s="3">
        <v>28.977</v>
      </c>
      <c r="F34" s="3">
        <v>20.475000000000001</v>
      </c>
      <c r="G34" s="3">
        <v>211.05699999999999</v>
      </c>
      <c r="J34" s="3">
        <v>199.55600000000001</v>
      </c>
      <c r="K34" s="3">
        <v>207.227</v>
      </c>
      <c r="L34" s="3"/>
      <c r="M34" s="3"/>
    </row>
    <row r="35" spans="1:14" x14ac:dyDescent="0.2">
      <c r="A35" s="9">
        <v>2022</v>
      </c>
      <c r="B35" s="3"/>
      <c r="C35" s="3"/>
      <c r="D35" s="3"/>
      <c r="E35" s="3"/>
      <c r="F35" s="3"/>
      <c r="G35" s="3"/>
      <c r="K35" s="3"/>
      <c r="L35" s="3"/>
      <c r="M35" s="3"/>
    </row>
    <row r="36" spans="1:14" x14ac:dyDescent="0.2">
      <c r="A36" s="9">
        <v>2023</v>
      </c>
      <c r="B36" s="3"/>
      <c r="C36" s="3"/>
      <c r="D36" s="3"/>
      <c r="E36" s="3"/>
      <c r="F36" s="3"/>
      <c r="G36" s="3"/>
      <c r="K36" s="3"/>
      <c r="L36" s="3"/>
      <c r="M36" s="3"/>
    </row>
    <row r="37" spans="1:14" x14ac:dyDescent="0.2">
      <c r="A37" s="9">
        <v>2024</v>
      </c>
      <c r="B37" s="3"/>
      <c r="C37" s="3"/>
      <c r="D37" s="3"/>
      <c r="E37" s="3"/>
      <c r="F37" s="3"/>
      <c r="G37" s="3"/>
      <c r="K37" s="3"/>
      <c r="L37" s="3"/>
      <c r="M37" s="3"/>
    </row>
    <row r="38" spans="1:14" x14ac:dyDescent="0.2">
      <c r="A38" s="9">
        <v>2025</v>
      </c>
      <c r="B38" s="3"/>
      <c r="C38" s="3"/>
      <c r="D38" s="3"/>
      <c r="E38" s="3"/>
      <c r="F38" s="3"/>
      <c r="G38" s="3"/>
      <c r="K38" s="3"/>
      <c r="L38" s="3"/>
      <c r="M38" s="3"/>
    </row>
    <row r="39" spans="1:14" x14ac:dyDescent="0.2">
      <c r="A39" s="9">
        <v>2026</v>
      </c>
      <c r="B39" s="3"/>
      <c r="C39" s="3"/>
      <c r="D39" s="3"/>
      <c r="E39" s="3"/>
      <c r="F39" s="3"/>
      <c r="G39" s="3"/>
      <c r="K39" s="3"/>
      <c r="L39" s="3"/>
      <c r="M39" s="3"/>
    </row>
    <row r="40" spans="1:14" x14ac:dyDescent="0.2">
      <c r="A40" s="9">
        <v>2027</v>
      </c>
      <c r="B40" s="3"/>
      <c r="C40" s="3"/>
      <c r="D40" s="3"/>
      <c r="E40" s="3"/>
      <c r="F40" s="3"/>
      <c r="G40" s="3"/>
      <c r="K40" s="3"/>
      <c r="L40" s="3"/>
      <c r="M40" s="3"/>
    </row>
    <row r="41" spans="1:14" x14ac:dyDescent="0.2">
      <c r="A41" s="9">
        <v>2028</v>
      </c>
    </row>
    <row r="42" spans="1:14" x14ac:dyDescent="0.2">
      <c r="A42" s="9"/>
    </row>
    <row r="43" spans="1:14" x14ac:dyDescent="0.2">
      <c r="A43" s="9"/>
    </row>
    <row r="44" spans="1:14" ht="18.75" x14ac:dyDescent="0.3">
      <c r="A44" s="25" t="s">
        <v>53</v>
      </c>
    </row>
    <row r="45" spans="1:14" ht="15.75" x14ac:dyDescent="0.25">
      <c r="A45" s="4" t="s">
        <v>15</v>
      </c>
      <c r="B45" s="5" t="s">
        <v>2</v>
      </c>
      <c r="C45" s="5" t="s">
        <v>3</v>
      </c>
      <c r="D45" s="5" t="s">
        <v>4</v>
      </c>
      <c r="E45" s="5" t="s">
        <v>5</v>
      </c>
      <c r="F45" s="5" t="s">
        <v>6</v>
      </c>
      <c r="G45" s="5" t="s">
        <v>16</v>
      </c>
      <c r="H45" s="5" t="s">
        <v>17</v>
      </c>
      <c r="I45" s="5" t="s">
        <v>7</v>
      </c>
      <c r="J45" s="5" t="s">
        <v>8</v>
      </c>
      <c r="K45" s="5" t="s">
        <v>9</v>
      </c>
      <c r="L45" s="5" t="s">
        <v>10</v>
      </c>
      <c r="M45" s="5" t="s">
        <v>11</v>
      </c>
      <c r="N45" s="6"/>
    </row>
    <row r="46" spans="1:14" ht="15" x14ac:dyDescent="0.25">
      <c r="A46" s="9">
        <v>2010</v>
      </c>
      <c r="B46" s="3"/>
      <c r="C46" s="3"/>
      <c r="D46" s="3"/>
      <c r="E46" s="3"/>
      <c r="F46" s="3"/>
      <c r="G46" s="3"/>
      <c r="H46" s="3"/>
      <c r="I46" s="3"/>
      <c r="J46" s="3">
        <v>160.07</v>
      </c>
      <c r="K46" s="3">
        <v>222.09</v>
      </c>
      <c r="L46" s="3">
        <v>243.43</v>
      </c>
      <c r="M46" s="3">
        <v>346.28</v>
      </c>
      <c r="N46" s="8"/>
    </row>
    <row r="47" spans="1:14" ht="15" x14ac:dyDescent="0.25">
      <c r="A47" s="9">
        <v>2011</v>
      </c>
      <c r="B47" s="3">
        <v>8.67</v>
      </c>
      <c r="C47" s="3">
        <v>22.58</v>
      </c>
      <c r="D47" s="3">
        <v>20.09</v>
      </c>
      <c r="E47" s="3">
        <v>18.739999999999998</v>
      </c>
      <c r="F47" s="3">
        <v>34.33</v>
      </c>
      <c r="G47" s="3">
        <v>193.74</v>
      </c>
      <c r="H47" s="3">
        <v>196.08</v>
      </c>
      <c r="I47" s="3">
        <v>206.69</v>
      </c>
      <c r="J47" s="3">
        <v>180.59</v>
      </c>
      <c r="K47" s="3">
        <v>181.08</v>
      </c>
      <c r="L47" s="3">
        <v>250.57</v>
      </c>
      <c r="M47" s="3">
        <v>6.68</v>
      </c>
      <c r="N47" s="8"/>
    </row>
    <row r="48" spans="1:14" ht="15" x14ac:dyDescent="0.25">
      <c r="A48" s="9">
        <v>2012</v>
      </c>
      <c r="B48" s="3">
        <v>24.93</v>
      </c>
      <c r="C48" s="3">
        <v>17.91</v>
      </c>
      <c r="D48" s="3">
        <v>16.190000000000001</v>
      </c>
      <c r="E48" s="3">
        <v>0.35</v>
      </c>
      <c r="F48" s="3">
        <v>31.38</v>
      </c>
      <c r="G48" s="3">
        <v>324.35000000000002</v>
      </c>
      <c r="H48" s="3">
        <v>335.96</v>
      </c>
      <c r="I48" s="3">
        <v>206.54</v>
      </c>
      <c r="J48" s="3">
        <v>257.47000000000003</v>
      </c>
      <c r="K48" s="3">
        <v>198</v>
      </c>
      <c r="L48" s="3">
        <v>340.31</v>
      </c>
      <c r="M48" s="3">
        <v>348.64</v>
      </c>
      <c r="N48" s="8"/>
    </row>
    <row r="49" spans="1:17" ht="15" x14ac:dyDescent="0.25">
      <c r="A49" s="9">
        <v>2013</v>
      </c>
      <c r="B49" s="3">
        <v>21.61</v>
      </c>
      <c r="C49" s="3">
        <v>17.940000000000001</v>
      </c>
      <c r="D49" s="3">
        <v>13.63</v>
      </c>
      <c r="E49" s="3">
        <v>11.97</v>
      </c>
      <c r="F49" s="3">
        <v>359.83</v>
      </c>
      <c r="G49" s="3">
        <v>223.97</v>
      </c>
      <c r="H49" s="3">
        <v>274.26</v>
      </c>
      <c r="I49" s="3">
        <v>237.98</v>
      </c>
      <c r="J49" s="3">
        <v>173.63</v>
      </c>
      <c r="K49" s="3">
        <v>201.26</v>
      </c>
      <c r="L49" s="3">
        <v>170.14</v>
      </c>
      <c r="M49" s="3">
        <v>32.43</v>
      </c>
      <c r="N49" s="8"/>
    </row>
    <row r="50" spans="1:17" ht="15" x14ac:dyDescent="0.25">
      <c r="A50" s="9">
        <v>2014</v>
      </c>
      <c r="B50" s="3">
        <v>14.27</v>
      </c>
      <c r="C50" s="3">
        <v>14.21</v>
      </c>
      <c r="D50" s="3">
        <v>13.91</v>
      </c>
      <c r="E50" s="3">
        <v>11.95</v>
      </c>
      <c r="F50" s="3">
        <v>7.56</v>
      </c>
      <c r="G50" s="3">
        <v>344.54</v>
      </c>
      <c r="H50" s="3">
        <v>10.78</v>
      </c>
      <c r="I50" s="3">
        <v>301.85000000000002</v>
      </c>
      <c r="J50" s="3">
        <v>221.85</v>
      </c>
      <c r="K50" s="3">
        <v>191.18</v>
      </c>
      <c r="L50" s="3">
        <v>259.49</v>
      </c>
      <c r="M50" s="3">
        <v>6.57</v>
      </c>
      <c r="N50" s="8"/>
      <c r="Q50" s="1"/>
    </row>
    <row r="51" spans="1:17" ht="15" x14ac:dyDescent="0.25">
      <c r="A51" s="9">
        <v>2015</v>
      </c>
      <c r="B51" s="3">
        <v>27.62</v>
      </c>
      <c r="C51" s="3">
        <v>14.96</v>
      </c>
      <c r="D51" s="3">
        <v>20.12</v>
      </c>
      <c r="E51" s="3">
        <v>21.59</v>
      </c>
      <c r="F51" s="3">
        <v>15.48</v>
      </c>
      <c r="G51" s="3">
        <v>24.27</v>
      </c>
      <c r="H51" s="3">
        <v>354.56</v>
      </c>
      <c r="I51" s="3">
        <v>338.4</v>
      </c>
      <c r="J51" s="3">
        <v>295.85000000000002</v>
      </c>
      <c r="K51" s="3">
        <v>213.69</v>
      </c>
      <c r="L51" s="3">
        <v>182.27</v>
      </c>
      <c r="M51" s="3">
        <v>14.46</v>
      </c>
      <c r="N51" s="8"/>
      <c r="Q51" s="66"/>
    </row>
    <row r="52" spans="1:17" ht="15" x14ac:dyDescent="0.25">
      <c r="A52" s="9">
        <v>2016</v>
      </c>
      <c r="B52" s="3">
        <v>18.43</v>
      </c>
      <c r="C52" s="3">
        <v>16.72</v>
      </c>
      <c r="D52" s="3">
        <v>19.100000000000001</v>
      </c>
      <c r="E52" s="3">
        <v>15.95</v>
      </c>
      <c r="F52" s="3">
        <v>310.14999999999998</v>
      </c>
      <c r="G52" s="3">
        <v>201.36</v>
      </c>
      <c r="H52" s="3">
        <v>315.77</v>
      </c>
      <c r="I52" s="3">
        <v>320.57</v>
      </c>
      <c r="J52" s="3">
        <v>240.58</v>
      </c>
      <c r="K52" s="3">
        <v>188.07</v>
      </c>
      <c r="L52" s="3">
        <v>218.76</v>
      </c>
      <c r="M52" s="3">
        <v>13.5</v>
      </c>
      <c r="N52" s="8"/>
      <c r="Q52" s="66"/>
    </row>
    <row r="53" spans="1:17" ht="15" x14ac:dyDescent="0.25">
      <c r="A53" s="9">
        <v>2017</v>
      </c>
      <c r="B53" s="3">
        <v>25.22</v>
      </c>
      <c r="C53" s="3">
        <v>22.76</v>
      </c>
      <c r="D53" s="3">
        <v>20.27</v>
      </c>
      <c r="E53" s="3">
        <v>17.920000000000002</v>
      </c>
      <c r="F53" s="3">
        <v>191.64</v>
      </c>
      <c r="G53" s="3">
        <v>174.82</v>
      </c>
      <c r="H53" s="3">
        <v>285.45</v>
      </c>
      <c r="I53" s="3">
        <v>209.84</v>
      </c>
      <c r="J53" s="3">
        <v>180.76</v>
      </c>
      <c r="K53" s="3">
        <v>184.93</v>
      </c>
      <c r="L53" s="3">
        <v>227.38</v>
      </c>
      <c r="M53" s="3">
        <v>10.59</v>
      </c>
      <c r="N53" s="8"/>
      <c r="Q53" s="66"/>
    </row>
    <row r="54" spans="1:17" ht="15" x14ac:dyDescent="0.25">
      <c r="A54" s="9">
        <v>2018</v>
      </c>
      <c r="B54" s="3">
        <v>0.28999999999999998</v>
      </c>
      <c r="C54" s="3">
        <v>26.57</v>
      </c>
      <c r="D54" s="3">
        <v>12.54</v>
      </c>
      <c r="E54" s="3">
        <v>25.09</v>
      </c>
      <c r="F54" s="3">
        <v>168.47</v>
      </c>
      <c r="G54" s="3">
        <v>278.67</v>
      </c>
      <c r="H54" s="3">
        <v>348.51</v>
      </c>
      <c r="I54" s="3">
        <v>326.73</v>
      </c>
      <c r="J54" s="3">
        <v>232.78</v>
      </c>
      <c r="K54" s="3">
        <v>186.67</v>
      </c>
      <c r="L54" s="3">
        <v>325.78699999999998</v>
      </c>
      <c r="M54" s="3">
        <v>26.33</v>
      </c>
      <c r="N54" s="8"/>
      <c r="P54" s="1"/>
      <c r="Q54" s="66"/>
    </row>
    <row r="55" spans="1:17" ht="15" x14ac:dyDescent="0.25">
      <c r="A55" s="9">
        <v>2019</v>
      </c>
      <c r="B55" s="3">
        <v>16.657</v>
      </c>
      <c r="C55" s="3">
        <v>19.129000000000001</v>
      </c>
      <c r="D55" s="3">
        <v>20.013999999999999</v>
      </c>
      <c r="E55" s="3">
        <v>19.204999999999998</v>
      </c>
      <c r="F55" s="3">
        <v>139.536</v>
      </c>
      <c r="G55" s="3">
        <v>32.091000000000001</v>
      </c>
      <c r="H55" s="3">
        <v>331.11</v>
      </c>
      <c r="I55" s="3">
        <v>318.03500000000003</v>
      </c>
      <c r="J55" s="3">
        <v>209.53700000000001</v>
      </c>
      <c r="K55" s="3">
        <v>181.8</v>
      </c>
      <c r="L55" s="3">
        <v>328.55200000000002</v>
      </c>
      <c r="M55" s="3">
        <v>11.502000000000001</v>
      </c>
      <c r="N55" s="8"/>
      <c r="P55" s="1"/>
      <c r="Q55" s="66"/>
    </row>
    <row r="56" spans="1:17" ht="15" x14ac:dyDescent="0.25">
      <c r="A56" s="9">
        <v>2020</v>
      </c>
      <c r="B56" s="3">
        <v>31.504000000000001</v>
      </c>
      <c r="C56" s="3">
        <v>24.593</v>
      </c>
      <c r="D56" s="3">
        <v>27.317</v>
      </c>
      <c r="E56" s="3">
        <v>28.670999999999999</v>
      </c>
      <c r="F56" s="3">
        <v>303.63</v>
      </c>
      <c r="G56" s="3">
        <v>303.63</v>
      </c>
      <c r="H56" s="3">
        <v>212.80099999999999</v>
      </c>
      <c r="I56" s="3">
        <v>185.143</v>
      </c>
      <c r="J56" s="3">
        <v>185.143</v>
      </c>
      <c r="K56" s="3">
        <v>183.809</v>
      </c>
      <c r="L56" s="3">
        <v>181.822</v>
      </c>
      <c r="M56" s="3">
        <v>6.6719999999999997</v>
      </c>
      <c r="N56" s="8"/>
      <c r="P56" s="1"/>
      <c r="Q56" s="66"/>
    </row>
    <row r="57" spans="1:17" x14ac:dyDescent="0.2">
      <c r="A57" s="9">
        <v>2021</v>
      </c>
      <c r="B57" s="3">
        <v>21.984000000000002</v>
      </c>
      <c r="C57" s="3">
        <v>21.631</v>
      </c>
      <c r="D57" s="3">
        <v>23.76</v>
      </c>
      <c r="E57" s="3">
        <v>25.940999999999999</v>
      </c>
      <c r="F57" s="3">
        <v>16.928999999999998</v>
      </c>
      <c r="G57" s="3">
        <v>229.68799999999999</v>
      </c>
      <c r="J57" s="3">
        <v>199.08500000000001</v>
      </c>
      <c r="K57" s="3">
        <v>205.08199999999999</v>
      </c>
      <c r="L57" s="3"/>
      <c r="M57" s="3"/>
    </row>
    <row r="58" spans="1:17" x14ac:dyDescent="0.2">
      <c r="A58" s="9">
        <v>2022</v>
      </c>
      <c r="B58" s="3"/>
      <c r="C58" s="3"/>
      <c r="D58" s="3"/>
      <c r="E58" s="3"/>
      <c r="F58" s="3"/>
      <c r="G58" s="3"/>
      <c r="K58" s="3"/>
      <c r="L58" s="3"/>
      <c r="M58" s="3"/>
    </row>
    <row r="59" spans="1:17" x14ac:dyDescent="0.2">
      <c r="A59" s="9">
        <v>2023</v>
      </c>
      <c r="B59" s="3"/>
      <c r="C59" s="3"/>
      <c r="D59" s="3"/>
      <c r="E59" s="3"/>
      <c r="F59" s="3"/>
      <c r="G59" s="3"/>
      <c r="K59" s="3"/>
      <c r="L59" s="3"/>
      <c r="M59" s="3"/>
    </row>
    <row r="60" spans="1:17" x14ac:dyDescent="0.2">
      <c r="A60" s="9">
        <v>2024</v>
      </c>
      <c r="B60" s="3"/>
      <c r="C60" s="3"/>
      <c r="D60" s="3"/>
      <c r="E60" s="3"/>
      <c r="F60" s="3"/>
      <c r="G60" s="3"/>
      <c r="K60" s="3"/>
      <c r="L60" s="3"/>
      <c r="M60" s="3"/>
    </row>
    <row r="61" spans="1:17" x14ac:dyDescent="0.2">
      <c r="A61" s="9">
        <v>2025</v>
      </c>
      <c r="B61" s="3"/>
      <c r="C61" s="3"/>
      <c r="D61" s="3"/>
      <c r="E61" s="3"/>
      <c r="F61" s="3"/>
      <c r="G61" s="3"/>
      <c r="K61" s="3"/>
      <c r="L61" s="3"/>
      <c r="M61" s="3"/>
    </row>
    <row r="62" spans="1:17" x14ac:dyDescent="0.2">
      <c r="A62" s="9">
        <v>2026</v>
      </c>
      <c r="B62" s="3"/>
      <c r="C62" s="3"/>
      <c r="D62" s="3"/>
      <c r="E62" s="3"/>
      <c r="F62" s="3"/>
      <c r="G62" s="3"/>
      <c r="K62" s="3"/>
      <c r="L62" s="3"/>
      <c r="M62" s="3"/>
    </row>
    <row r="63" spans="1:17" x14ac:dyDescent="0.2">
      <c r="A63" s="9">
        <v>2027</v>
      </c>
      <c r="B63" s="3"/>
      <c r="C63" s="3"/>
      <c r="D63" s="3"/>
      <c r="E63" s="3"/>
      <c r="F63" s="3"/>
      <c r="G63" s="3"/>
      <c r="K63" s="3"/>
      <c r="L63" s="3"/>
      <c r="M63" s="3"/>
    </row>
    <row r="64" spans="1:17" x14ac:dyDescent="0.2">
      <c r="A64" s="9">
        <v>2028</v>
      </c>
    </row>
    <row r="65" spans="1:26" ht="15" x14ac:dyDescent="0.25">
      <c r="A65" s="7"/>
      <c r="N65" s="10"/>
      <c r="O65" s="1"/>
      <c r="P65" s="1"/>
      <c r="Q65" s="1"/>
      <c r="R65" s="1"/>
      <c r="S65" s="1"/>
      <c r="T65" s="1"/>
      <c r="U65" s="1"/>
      <c r="V65" s="1"/>
      <c r="W65" s="1"/>
      <c r="X65" s="1"/>
      <c r="Y65" s="1"/>
      <c r="Z65" s="1"/>
    </row>
    <row r="66" spans="1:26" ht="15" x14ac:dyDescent="0.25">
      <c r="A66" s="9" t="s">
        <v>18</v>
      </c>
      <c r="B66" s="100">
        <v>20</v>
      </c>
      <c r="C66" s="100">
        <v>19.690000000000001</v>
      </c>
      <c r="D66" s="100">
        <v>18.39</v>
      </c>
      <c r="E66" s="100">
        <v>17.95</v>
      </c>
      <c r="F66" s="100">
        <v>19.260000000000002</v>
      </c>
      <c r="G66" s="100">
        <v>252.68</v>
      </c>
      <c r="H66" s="100">
        <v>334.58</v>
      </c>
      <c r="I66" s="100">
        <v>275.25</v>
      </c>
      <c r="J66" s="100">
        <v>204.88</v>
      </c>
      <c r="K66" s="100">
        <v>192.56</v>
      </c>
      <c r="L66" s="100">
        <v>232.54</v>
      </c>
      <c r="M66" s="100">
        <v>10.87</v>
      </c>
      <c r="N66" s="1"/>
      <c r="P66" s="1"/>
      <c r="Q66" s="66"/>
    </row>
    <row r="67" spans="1:26" ht="15" x14ac:dyDescent="0.25">
      <c r="B67" s="3"/>
      <c r="C67" s="3"/>
      <c r="D67" s="3"/>
      <c r="E67" s="3"/>
      <c r="F67" s="3"/>
      <c r="G67" s="3"/>
      <c r="H67" s="3"/>
      <c r="I67" s="3"/>
      <c r="J67" s="3"/>
      <c r="K67" s="3"/>
      <c r="L67" s="3"/>
      <c r="M67" s="3"/>
      <c r="N67" s="1"/>
      <c r="O67" s="1"/>
      <c r="P67" s="1"/>
      <c r="Q67" s="66"/>
    </row>
    <row r="68" spans="1:26" ht="15" x14ac:dyDescent="0.25">
      <c r="A68" s="16"/>
      <c r="N68" s="1"/>
      <c r="O68" s="1"/>
      <c r="P68" s="1"/>
      <c r="Q68" s="66"/>
    </row>
    <row r="69" spans="1:26" ht="15" x14ac:dyDescent="0.25">
      <c r="B69" s="3"/>
      <c r="C69" s="3"/>
      <c r="D69" s="3"/>
      <c r="E69" s="3"/>
      <c r="F69" s="3"/>
      <c r="G69" s="3"/>
      <c r="H69" s="3"/>
      <c r="I69" s="3"/>
      <c r="J69" s="3"/>
      <c r="K69" s="3"/>
      <c r="L69" s="3"/>
      <c r="M69" s="3"/>
      <c r="N69" s="1"/>
      <c r="O69" s="1"/>
      <c r="P69" s="1"/>
      <c r="Q69" s="66"/>
    </row>
    <row r="70" spans="1:26" ht="18.75" x14ac:dyDescent="0.3">
      <c r="A70" s="25"/>
      <c r="N70" s="1"/>
      <c r="O70" s="1"/>
      <c r="P70" s="1"/>
      <c r="Q70" s="66"/>
    </row>
    <row r="71" spans="1:26" x14ac:dyDescent="0.2">
      <c r="A71" s="9"/>
    </row>
    <row r="72" spans="1:26" x14ac:dyDescent="0.2">
      <c r="A72" s="9"/>
    </row>
    <row r="73" spans="1:26" x14ac:dyDescent="0.2">
      <c r="A73" s="9"/>
    </row>
    <row r="74" spans="1:26" x14ac:dyDescent="0.2">
      <c r="A74" s="9"/>
    </row>
    <row r="75" spans="1:26" x14ac:dyDescent="0.2">
      <c r="A75" s="9"/>
    </row>
    <row r="76" spans="1:26" x14ac:dyDescent="0.2">
      <c r="A76" s="9"/>
    </row>
    <row r="77" spans="1:26" x14ac:dyDescent="0.2">
      <c r="A77" s="9"/>
    </row>
    <row r="78" spans="1:26" x14ac:dyDescent="0.2">
      <c r="A78" s="9"/>
    </row>
    <row r="79" spans="1:26" x14ac:dyDescent="0.2">
      <c r="A79"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332"/>
  <sheetViews>
    <sheetView topLeftCell="A121" zoomScale="75" zoomScaleNormal="75" workbookViewId="0">
      <selection activeCell="K156" sqref="K156"/>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144</v>
      </c>
      <c r="AO3" s="5" t="s">
        <v>3</v>
      </c>
      <c r="AP3" s="5" t="s">
        <v>4</v>
      </c>
      <c r="AQ3" s="5" t="s">
        <v>145</v>
      </c>
      <c r="AR3" s="5" t="s">
        <v>6</v>
      </c>
      <c r="AS3" s="5" t="s">
        <v>146</v>
      </c>
      <c r="AT3" s="5" t="s">
        <v>147</v>
      </c>
      <c r="AU3" s="5" t="s">
        <v>148</v>
      </c>
      <c r="AV3" s="5" t="s">
        <v>8</v>
      </c>
      <c r="AW3" s="5" t="s">
        <v>9</v>
      </c>
      <c r="AX3" s="5" t="s">
        <v>10</v>
      </c>
      <c r="AY3" s="5" t="s">
        <v>149</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9">
        <v>2021</v>
      </c>
      <c r="B49" s="16"/>
      <c r="C49" s="16"/>
      <c r="D49" s="16"/>
      <c r="E49" s="16"/>
      <c r="F49" s="16"/>
      <c r="G49" s="16"/>
      <c r="H49" s="16"/>
      <c r="I49" s="16"/>
      <c r="J49" s="16"/>
      <c r="K49" s="16"/>
      <c r="L49" s="16"/>
      <c r="M49" s="16"/>
      <c r="N49" s="18"/>
    </row>
    <row r="50" spans="1:45" ht="15" x14ac:dyDescent="0.25">
      <c r="A50" s="9">
        <v>2022</v>
      </c>
      <c r="B50" s="16"/>
      <c r="C50" s="16"/>
      <c r="D50" s="16"/>
      <c r="E50" s="16"/>
      <c r="F50" s="16"/>
      <c r="G50" s="16"/>
      <c r="H50" s="16"/>
      <c r="I50" s="16"/>
      <c r="J50" s="16"/>
      <c r="K50" s="16"/>
      <c r="L50" s="16"/>
      <c r="M50" s="16"/>
      <c r="N50" s="18"/>
    </row>
    <row r="51" spans="1:45" ht="15" x14ac:dyDescent="0.25">
      <c r="A51" s="9">
        <v>2023</v>
      </c>
      <c r="B51" s="16"/>
      <c r="C51" s="16"/>
      <c r="D51" s="16"/>
      <c r="E51" s="16"/>
      <c r="F51" s="16"/>
      <c r="G51" s="16"/>
      <c r="H51" s="16"/>
      <c r="I51" s="16"/>
      <c r="J51" s="16"/>
      <c r="K51" s="16"/>
      <c r="L51" s="16"/>
      <c r="M51" s="16"/>
      <c r="N51" s="18"/>
    </row>
    <row r="52" spans="1:45" ht="15" x14ac:dyDescent="0.25">
      <c r="A52" s="9">
        <v>2024</v>
      </c>
      <c r="B52" s="16"/>
      <c r="C52" s="16"/>
      <c r="D52" s="16"/>
      <c r="E52" s="16"/>
      <c r="F52" s="16"/>
      <c r="G52" s="16"/>
      <c r="H52" s="16"/>
      <c r="I52" s="16"/>
      <c r="J52" s="16"/>
      <c r="K52" s="16"/>
      <c r="L52" s="16"/>
      <c r="M52" s="16"/>
      <c r="N52" s="18"/>
    </row>
    <row r="53" spans="1:45" ht="15" x14ac:dyDescent="0.25">
      <c r="A53" s="9">
        <v>2025</v>
      </c>
      <c r="B53" s="16"/>
      <c r="C53" s="16"/>
      <c r="D53" s="16"/>
      <c r="E53" s="16"/>
      <c r="F53" s="16"/>
      <c r="G53" s="16"/>
      <c r="H53" s="16"/>
      <c r="I53" s="16"/>
      <c r="J53" s="16"/>
      <c r="K53" s="16"/>
      <c r="L53" s="16"/>
      <c r="M53" s="16"/>
      <c r="N53" s="18"/>
    </row>
    <row r="54" spans="1:45" ht="15" x14ac:dyDescent="0.25">
      <c r="A54" s="9">
        <v>2026</v>
      </c>
      <c r="B54" s="16"/>
      <c r="C54" s="16"/>
      <c r="D54" s="16"/>
      <c r="E54" s="16"/>
      <c r="F54" s="16"/>
      <c r="G54" s="16"/>
      <c r="H54" s="16"/>
      <c r="I54" s="16"/>
      <c r="J54" s="16"/>
      <c r="K54" s="16"/>
      <c r="L54" s="16"/>
      <c r="M54" s="16"/>
      <c r="N54" s="18"/>
    </row>
    <row r="55" spans="1:45" ht="15" x14ac:dyDescent="0.25">
      <c r="A55" s="9">
        <v>2027</v>
      </c>
      <c r="B55" s="16"/>
      <c r="C55" s="16"/>
      <c r="D55" s="16"/>
      <c r="E55" s="16"/>
      <c r="F55" s="16"/>
      <c r="G55" s="16"/>
      <c r="H55" s="16"/>
      <c r="I55" s="16"/>
      <c r="J55" s="16"/>
      <c r="K55" s="16"/>
      <c r="L55" s="16"/>
      <c r="M55" s="16"/>
      <c r="N55" s="18"/>
    </row>
    <row r="56" spans="1:45" ht="15" x14ac:dyDescent="0.25">
      <c r="A56" s="9">
        <v>2028</v>
      </c>
      <c r="B56" s="16"/>
      <c r="C56" s="16"/>
      <c r="D56" s="16"/>
      <c r="E56" s="16"/>
      <c r="F56" s="16"/>
      <c r="G56" s="16"/>
      <c r="H56" s="16"/>
      <c r="I56" s="16"/>
      <c r="J56" s="16"/>
      <c r="K56" s="16"/>
      <c r="L56" s="16"/>
      <c r="M56" s="16"/>
      <c r="N56" s="18"/>
    </row>
    <row r="57" spans="1:45" ht="15" x14ac:dyDescent="0.25">
      <c r="A57" s="7"/>
      <c r="N57" s="19"/>
    </row>
    <row r="58" spans="1:45" ht="15" x14ac:dyDescent="0.25">
      <c r="A58" s="101" t="s">
        <v>18</v>
      </c>
      <c r="B58" s="90">
        <f t="shared" ref="B58:N58" si="1">AVERAGE(B3:B56)</f>
        <v>27.197449999999996</v>
      </c>
      <c r="C58" s="90">
        <f t="shared" si="1"/>
        <v>27.28724390243903</v>
      </c>
      <c r="D58" s="90">
        <f t="shared" si="1"/>
        <v>27.807268292682927</v>
      </c>
      <c r="E58" s="90">
        <f t="shared" si="1"/>
        <v>28.610619047619046</v>
      </c>
      <c r="F58" s="90">
        <f t="shared" si="1"/>
        <v>29.063902439024393</v>
      </c>
      <c r="G58" s="90">
        <f t="shared" si="1"/>
        <v>29.20736585365853</v>
      </c>
      <c r="H58" s="90">
        <f t="shared" si="1"/>
        <v>28.639975609756089</v>
      </c>
      <c r="I58" s="90">
        <f t="shared" si="1"/>
        <v>28.668682926829263</v>
      </c>
      <c r="J58" s="90">
        <f t="shared" si="1"/>
        <v>28.844853658536582</v>
      </c>
      <c r="K58" s="90">
        <f t="shared" si="1"/>
        <v>28.735699999999998</v>
      </c>
      <c r="L58" s="90">
        <f t="shared" si="1"/>
        <v>28.199921052631577</v>
      </c>
      <c r="M58" s="90">
        <f t="shared" si="1"/>
        <v>27.579342105263162</v>
      </c>
      <c r="N58" s="18">
        <f t="shared" si="1"/>
        <v>28.319731584134029</v>
      </c>
    </row>
    <row r="59" spans="1:45" ht="15" x14ac:dyDescent="0.25">
      <c r="A59" s="101" t="s">
        <v>19</v>
      </c>
      <c r="B59" s="90">
        <f t="shared" ref="B59:N59" si="2">STDEV(B3:B56)</f>
        <v>0.55996735023868405</v>
      </c>
      <c r="C59" s="90">
        <f t="shared" si="2"/>
        <v>0.58917513442472258</v>
      </c>
      <c r="D59" s="90">
        <f t="shared" si="2"/>
        <v>0.54193348412836806</v>
      </c>
      <c r="E59" s="90">
        <f t="shared" si="2"/>
        <v>0.59648134730024827</v>
      </c>
      <c r="F59" s="90">
        <f t="shared" si="2"/>
        <v>0.53211666037054561</v>
      </c>
      <c r="G59" s="90">
        <f t="shared" si="2"/>
        <v>0.5672307623929419</v>
      </c>
      <c r="H59" s="90">
        <f t="shared" si="2"/>
        <v>0.54754645865921192</v>
      </c>
      <c r="I59" s="90">
        <f t="shared" si="2"/>
        <v>0.57286034244937878</v>
      </c>
      <c r="J59" s="90">
        <f t="shared" si="2"/>
        <v>0.62460521775660882</v>
      </c>
      <c r="K59" s="90">
        <f t="shared" si="2"/>
        <v>0.58749228909287809</v>
      </c>
      <c r="L59" s="90">
        <f t="shared" si="2"/>
        <v>0.57646238861763899</v>
      </c>
      <c r="M59" s="90">
        <f t="shared" si="2"/>
        <v>0.64284857097629045</v>
      </c>
      <c r="N59" s="18">
        <f t="shared" si="2"/>
        <v>0.44750868721836684</v>
      </c>
    </row>
    <row r="60" spans="1:45" ht="15" x14ac:dyDescent="0.25">
      <c r="A60" s="101" t="s">
        <v>20</v>
      </c>
      <c r="B60" s="90">
        <f t="shared" ref="B60:N60" si="3">B59/B58*100</f>
        <v>2.058896515072862</v>
      </c>
      <c r="C60" s="90">
        <f t="shared" si="3"/>
        <v>2.159159556499072</v>
      </c>
      <c r="D60" s="90">
        <f t="shared" si="3"/>
        <v>1.9488914855795809</v>
      </c>
      <c r="E60" s="90">
        <f t="shared" si="3"/>
        <v>2.0848250305506304</v>
      </c>
      <c r="F60" s="90">
        <f t="shared" si="3"/>
        <v>1.8308506969665135</v>
      </c>
      <c r="G60" s="90">
        <f t="shared" si="3"/>
        <v>1.9420812038819661</v>
      </c>
      <c r="H60" s="90">
        <f t="shared" si="3"/>
        <v>1.9118258553009817</v>
      </c>
      <c r="I60" s="90">
        <f t="shared" si="3"/>
        <v>1.9982094884215065</v>
      </c>
      <c r="J60" s="90">
        <f t="shared" si="3"/>
        <v>2.1653956894725241</v>
      </c>
      <c r="K60" s="90">
        <f t="shared" si="3"/>
        <v>2.044468341097931</v>
      </c>
      <c r="L60" s="90">
        <f t="shared" si="3"/>
        <v>2.0441985902788349</v>
      </c>
      <c r="M60" s="90">
        <f t="shared" si="3"/>
        <v>2.330906112708218</v>
      </c>
      <c r="N60" s="18">
        <f t="shared" si="3"/>
        <v>1.5802010195219545</v>
      </c>
    </row>
    <row r="61" spans="1:45" ht="15" x14ac:dyDescent="0.25">
      <c r="A61" s="101" t="s">
        <v>21</v>
      </c>
      <c r="B61" s="90">
        <f t="shared" ref="B61:N61" si="4">MIN(B3:B56)</f>
        <v>25.78</v>
      </c>
      <c r="C61" s="90">
        <f t="shared" si="4"/>
        <v>26.04</v>
      </c>
      <c r="D61" s="90">
        <f t="shared" si="4"/>
        <v>26.91</v>
      </c>
      <c r="E61" s="90">
        <f t="shared" si="4"/>
        <v>27.56</v>
      </c>
      <c r="F61" s="90">
        <f t="shared" si="4"/>
        <v>27.96</v>
      </c>
      <c r="G61" s="90">
        <f t="shared" si="4"/>
        <v>28.14</v>
      </c>
      <c r="H61" s="90">
        <f t="shared" si="4"/>
        <v>27.71</v>
      </c>
      <c r="I61" s="90">
        <f t="shared" si="4"/>
        <v>27.7</v>
      </c>
      <c r="J61" s="90">
        <f t="shared" si="4"/>
        <v>27.86</v>
      </c>
      <c r="K61" s="90">
        <f t="shared" si="4"/>
        <v>27.86</v>
      </c>
      <c r="L61" s="90">
        <f t="shared" si="4"/>
        <v>27.23</v>
      </c>
      <c r="M61" s="90">
        <f t="shared" si="4"/>
        <v>26.22</v>
      </c>
      <c r="N61" s="18">
        <f t="shared" si="4"/>
        <v>27.505833333333328</v>
      </c>
      <c r="AS61" t="s">
        <v>185</v>
      </c>
    </row>
    <row r="62" spans="1:45" ht="15" x14ac:dyDescent="0.25">
      <c r="A62" s="101" t="s">
        <v>22</v>
      </c>
      <c r="B62" s="90">
        <f t="shared" ref="B62:N62" si="5">MAX(B3:B56)</f>
        <v>28.45</v>
      </c>
      <c r="C62" s="90">
        <f t="shared" si="5"/>
        <v>28.49</v>
      </c>
      <c r="D62" s="90">
        <f t="shared" si="5"/>
        <v>29.31</v>
      </c>
      <c r="E62" s="90">
        <f t="shared" si="5"/>
        <v>29.83</v>
      </c>
      <c r="F62" s="90">
        <f t="shared" si="5"/>
        <v>29.99</v>
      </c>
      <c r="G62" s="90">
        <f t="shared" si="5"/>
        <v>30.39</v>
      </c>
      <c r="H62" s="90">
        <f t="shared" si="5"/>
        <v>30.41</v>
      </c>
      <c r="I62" s="90">
        <f t="shared" si="5"/>
        <v>29.77</v>
      </c>
      <c r="J62" s="90">
        <f t="shared" si="5"/>
        <v>29.96</v>
      </c>
      <c r="K62" s="90">
        <f t="shared" si="5"/>
        <v>29.93</v>
      </c>
      <c r="L62" s="90">
        <f t="shared" si="5"/>
        <v>29.72</v>
      </c>
      <c r="M62" s="90">
        <f t="shared" si="5"/>
        <v>29.04</v>
      </c>
      <c r="N62" s="18">
        <f t="shared" si="5"/>
        <v>29.031666666666666</v>
      </c>
    </row>
    <row r="63" spans="1:45" ht="15" x14ac:dyDescent="0.25">
      <c r="A63" s="101" t="s">
        <v>23</v>
      </c>
      <c r="B63" s="90">
        <f t="shared" ref="B63:N63" si="6">QUARTILE(B3:B56,1)</f>
        <v>26.895</v>
      </c>
      <c r="C63" s="90">
        <f t="shared" si="6"/>
        <v>26.91</v>
      </c>
      <c r="D63" s="90">
        <f t="shared" si="6"/>
        <v>27.38</v>
      </c>
      <c r="E63" s="90">
        <f t="shared" si="6"/>
        <v>28.107500000000002</v>
      </c>
      <c r="F63" s="90">
        <f t="shared" si="6"/>
        <v>28.63</v>
      </c>
      <c r="G63" s="90">
        <f t="shared" si="6"/>
        <v>28.8</v>
      </c>
      <c r="H63" s="90">
        <f t="shared" si="6"/>
        <v>28.22</v>
      </c>
      <c r="I63" s="90">
        <f t="shared" si="6"/>
        <v>28.21</v>
      </c>
      <c r="J63" s="90">
        <f t="shared" si="6"/>
        <v>28.33</v>
      </c>
      <c r="K63" s="90">
        <f t="shared" si="6"/>
        <v>28.252500000000001</v>
      </c>
      <c r="L63" s="90">
        <f t="shared" si="6"/>
        <v>27.765000000000001</v>
      </c>
      <c r="M63" s="90">
        <f t="shared" si="6"/>
        <v>27.344999999999999</v>
      </c>
      <c r="N63" s="18">
        <f t="shared" si="6"/>
        <v>27.936</v>
      </c>
    </row>
    <row r="64" spans="1:45" ht="15" x14ac:dyDescent="0.25">
      <c r="A64" s="101" t="s">
        <v>24</v>
      </c>
      <c r="B64" s="90">
        <f t="shared" ref="B64:N64" si="7">QUARTILE(B3:B56,2)</f>
        <v>27.17</v>
      </c>
      <c r="C64" s="90">
        <f t="shared" si="7"/>
        <v>27.259</v>
      </c>
      <c r="D64" s="90">
        <f t="shared" si="7"/>
        <v>27.87</v>
      </c>
      <c r="E64" s="90">
        <f t="shared" si="7"/>
        <v>28.71</v>
      </c>
      <c r="F64" s="90">
        <f t="shared" si="7"/>
        <v>29.11</v>
      </c>
      <c r="G64" s="90">
        <f t="shared" si="7"/>
        <v>29.08</v>
      </c>
      <c r="H64" s="90">
        <f t="shared" si="7"/>
        <v>28.66</v>
      </c>
      <c r="I64" s="90">
        <f t="shared" si="7"/>
        <v>28.67</v>
      </c>
      <c r="J64" s="90">
        <f t="shared" si="7"/>
        <v>28.96</v>
      </c>
      <c r="K64" s="90">
        <f t="shared" si="7"/>
        <v>28.734999999999999</v>
      </c>
      <c r="L64" s="90">
        <f t="shared" si="7"/>
        <v>28.094999999999999</v>
      </c>
      <c r="M64" s="90">
        <f t="shared" si="7"/>
        <v>27.560000000000002</v>
      </c>
      <c r="N64" s="18">
        <f t="shared" si="7"/>
        <v>28.204444444444444</v>
      </c>
    </row>
    <row r="65" spans="1:14" ht="15" x14ac:dyDescent="0.25">
      <c r="A65" s="101" t="s">
        <v>25</v>
      </c>
      <c r="B65" s="90">
        <f t="shared" ref="B65:N65" si="8">QUARTILE(B3:B56,3)</f>
        <v>27.541249999999998</v>
      </c>
      <c r="C65" s="90">
        <f t="shared" si="8"/>
        <v>27.77</v>
      </c>
      <c r="D65" s="90">
        <f t="shared" si="8"/>
        <v>28.13</v>
      </c>
      <c r="E65" s="90">
        <f t="shared" si="8"/>
        <v>28.965249999999997</v>
      </c>
      <c r="F65" s="90">
        <f t="shared" si="8"/>
        <v>29.38</v>
      </c>
      <c r="G65" s="90">
        <f t="shared" si="8"/>
        <v>29.66</v>
      </c>
      <c r="H65" s="90">
        <f t="shared" si="8"/>
        <v>28.95</v>
      </c>
      <c r="I65" s="90">
        <f t="shared" si="8"/>
        <v>29.06</v>
      </c>
      <c r="J65" s="90">
        <f t="shared" si="8"/>
        <v>29.32</v>
      </c>
      <c r="K65" s="90">
        <f t="shared" si="8"/>
        <v>29.182500000000001</v>
      </c>
      <c r="L65" s="90">
        <f t="shared" si="8"/>
        <v>28.5425</v>
      </c>
      <c r="M65" s="90">
        <f t="shared" si="8"/>
        <v>27.977499999999999</v>
      </c>
      <c r="N65" s="18">
        <f t="shared" si="8"/>
        <v>28.741666666666671</v>
      </c>
    </row>
    <row r="66" spans="1:14" x14ac:dyDescent="0.2">
      <c r="A66" s="102"/>
      <c r="B66" s="103"/>
      <c r="C66" s="103"/>
      <c r="D66" s="103"/>
      <c r="E66" s="103"/>
      <c r="F66" s="103"/>
      <c r="G66" s="103"/>
      <c r="H66" s="103"/>
      <c r="I66" s="103"/>
      <c r="J66" s="103"/>
      <c r="K66" s="103"/>
      <c r="L66" s="103"/>
      <c r="M66" s="103"/>
    </row>
    <row r="68" spans="1:14" ht="15.75" x14ac:dyDescent="0.25">
      <c r="A68" s="12" t="s">
        <v>42</v>
      </c>
    </row>
    <row r="69" spans="1:14" ht="15.75" x14ac:dyDescent="0.25">
      <c r="A69" s="4" t="s">
        <v>15</v>
      </c>
      <c r="B69" s="74" t="s">
        <v>2</v>
      </c>
      <c r="C69" s="74" t="s">
        <v>3</v>
      </c>
      <c r="D69" s="74" t="s">
        <v>4</v>
      </c>
      <c r="E69" s="74" t="s">
        <v>5</v>
      </c>
      <c r="F69" s="74" t="s">
        <v>6</v>
      </c>
      <c r="G69" s="74" t="s">
        <v>16</v>
      </c>
      <c r="H69" s="74" t="s">
        <v>17</v>
      </c>
      <c r="I69" s="74" t="s">
        <v>7</v>
      </c>
      <c r="J69" s="74" t="s">
        <v>8</v>
      </c>
      <c r="K69" s="74" t="s">
        <v>9</v>
      </c>
      <c r="L69" s="74" t="s">
        <v>10</v>
      </c>
      <c r="M69" s="74" t="s">
        <v>11</v>
      </c>
      <c r="N69" s="6" t="s">
        <v>1</v>
      </c>
    </row>
    <row r="70" spans="1:14" ht="15.75" x14ac:dyDescent="0.25">
      <c r="A70" s="9">
        <v>1975</v>
      </c>
      <c r="B70" s="74"/>
      <c r="C70" s="74"/>
      <c r="D70" s="74"/>
      <c r="E70" s="74"/>
      <c r="F70" s="74"/>
      <c r="G70" s="74"/>
      <c r="H70" s="74"/>
      <c r="I70" s="74"/>
      <c r="J70" s="74"/>
      <c r="K70" s="74"/>
      <c r="L70" s="74"/>
      <c r="M70" s="74"/>
      <c r="N70" s="6"/>
    </row>
    <row r="71" spans="1:14" ht="15.75" x14ac:dyDescent="0.25">
      <c r="A71" s="9">
        <v>1976</v>
      </c>
      <c r="B71" s="74"/>
      <c r="C71" s="74"/>
      <c r="D71" s="74"/>
      <c r="E71" s="74"/>
      <c r="F71" s="74"/>
      <c r="G71" s="74"/>
      <c r="H71" s="74"/>
      <c r="I71" s="74"/>
      <c r="J71" s="74"/>
      <c r="K71" s="74"/>
      <c r="L71" s="74"/>
      <c r="M71" s="74"/>
      <c r="N71" s="6"/>
    </row>
    <row r="72" spans="1:14" ht="15.75" x14ac:dyDescent="0.25">
      <c r="A72" s="9">
        <v>1977</v>
      </c>
      <c r="B72" s="74"/>
      <c r="C72" s="74"/>
      <c r="D72" s="74"/>
      <c r="E72" s="74"/>
      <c r="F72" s="74"/>
      <c r="G72" s="74"/>
      <c r="H72" s="74"/>
      <c r="I72" s="74"/>
      <c r="J72" s="74"/>
      <c r="K72" s="74"/>
      <c r="L72" s="74"/>
      <c r="M72" s="74"/>
      <c r="N72" s="6"/>
    </row>
    <row r="73" spans="1:14" ht="15.75" x14ac:dyDescent="0.25">
      <c r="A73" s="9">
        <v>1978</v>
      </c>
      <c r="B73" s="74"/>
      <c r="C73" s="74"/>
      <c r="D73" s="74"/>
      <c r="E73" s="74"/>
      <c r="F73" s="74"/>
      <c r="G73" s="74"/>
      <c r="H73" s="74"/>
      <c r="I73" s="74"/>
      <c r="J73" s="74"/>
      <c r="K73" s="74"/>
      <c r="L73" s="74"/>
      <c r="M73" s="74"/>
      <c r="N73" s="6"/>
    </row>
    <row r="74" spans="1:14" ht="15.75" x14ac:dyDescent="0.25">
      <c r="A74" s="9">
        <v>1979</v>
      </c>
      <c r="B74" s="74"/>
      <c r="C74" s="74"/>
      <c r="D74" s="74"/>
      <c r="E74" s="74"/>
      <c r="F74" s="74"/>
      <c r="G74" s="74"/>
      <c r="H74" s="74"/>
      <c r="I74" s="74"/>
      <c r="J74" s="74"/>
      <c r="K74" s="74"/>
      <c r="L74" s="74"/>
      <c r="M74" s="74"/>
      <c r="N74" s="6"/>
    </row>
    <row r="75" spans="1:14" ht="15.75" x14ac:dyDescent="0.25">
      <c r="A75" s="9">
        <v>1980</v>
      </c>
      <c r="B75" s="74"/>
      <c r="C75" s="74"/>
      <c r="D75" s="74"/>
      <c r="E75" s="74"/>
      <c r="F75" s="74"/>
      <c r="G75" s="74"/>
      <c r="H75" s="74"/>
      <c r="I75" s="74"/>
      <c r="J75" s="74"/>
      <c r="K75" s="74"/>
      <c r="L75" s="74"/>
      <c r="M75" s="74"/>
      <c r="N75" s="6"/>
    </row>
    <row r="76" spans="1:14" ht="15.75" x14ac:dyDescent="0.25">
      <c r="A76" s="9">
        <v>1981</v>
      </c>
      <c r="B76" s="74"/>
      <c r="C76" s="74"/>
      <c r="D76" s="74"/>
      <c r="E76" s="74"/>
      <c r="F76" s="74"/>
      <c r="G76" s="74"/>
      <c r="H76" s="74"/>
      <c r="I76" s="74"/>
      <c r="J76" s="74"/>
      <c r="K76" s="74"/>
      <c r="L76" s="74"/>
      <c r="M76" s="74"/>
      <c r="N76" s="6"/>
    </row>
    <row r="77" spans="1:14" ht="15.75" x14ac:dyDescent="0.25">
      <c r="A77" s="9">
        <v>1982</v>
      </c>
      <c r="B77" s="74"/>
      <c r="C77" s="74"/>
      <c r="D77" s="74"/>
      <c r="E77" s="74"/>
      <c r="F77" s="74"/>
      <c r="G77" s="74"/>
      <c r="H77" s="74"/>
      <c r="I77" s="74"/>
      <c r="J77" s="74"/>
      <c r="K77" s="74"/>
      <c r="L77" s="74"/>
      <c r="M77" s="74"/>
      <c r="N77" s="6"/>
    </row>
    <row r="78" spans="1:14" ht="15.75" x14ac:dyDescent="0.25">
      <c r="A78" s="9">
        <v>1983</v>
      </c>
      <c r="B78" s="74"/>
      <c r="C78" s="74"/>
      <c r="D78" s="74"/>
      <c r="E78" s="74"/>
      <c r="F78" s="74"/>
      <c r="G78" s="74"/>
      <c r="H78" s="74"/>
      <c r="I78" s="74"/>
      <c r="J78" s="74"/>
      <c r="K78" s="74"/>
      <c r="L78" s="74"/>
      <c r="M78" s="74"/>
      <c r="N78" s="6"/>
    </row>
    <row r="79" spans="1:14" ht="15" x14ac:dyDescent="0.25">
      <c r="A79" s="9">
        <v>1984</v>
      </c>
      <c r="B79" s="16"/>
      <c r="C79" s="16"/>
      <c r="D79" s="16"/>
      <c r="E79" s="16"/>
      <c r="F79" s="16">
        <v>28.96</v>
      </c>
      <c r="G79" s="16">
        <v>28.57</v>
      </c>
      <c r="H79" s="16">
        <v>28.28</v>
      </c>
      <c r="I79" s="16">
        <v>28.14</v>
      </c>
      <c r="J79" s="16">
        <v>28.07</v>
      </c>
      <c r="K79" s="16">
        <v>28.08</v>
      </c>
      <c r="L79" s="16">
        <v>27.09</v>
      </c>
      <c r="M79" s="16">
        <v>26.38</v>
      </c>
      <c r="N79" s="18">
        <f t="shared" ref="N79:N113" si="9">AVERAGE(B79:M79)</f>
        <v>27.946250000000003</v>
      </c>
    </row>
    <row r="80" spans="1:14" ht="15" x14ac:dyDescent="0.25">
      <c r="A80" s="9">
        <v>1985</v>
      </c>
      <c r="B80" s="16">
        <v>26.45</v>
      </c>
      <c r="C80" s="16">
        <v>26.68</v>
      </c>
      <c r="D80" s="16">
        <v>26.95</v>
      </c>
      <c r="E80" s="16">
        <v>28.2</v>
      </c>
      <c r="F80" s="16">
        <v>28.83</v>
      </c>
      <c r="G80" s="16">
        <v>28.45</v>
      </c>
      <c r="H80" s="16">
        <v>27.9</v>
      </c>
      <c r="I80" s="16">
        <v>27.97</v>
      </c>
      <c r="J80" s="16">
        <v>28.71</v>
      </c>
      <c r="K80" s="16">
        <v>28.26</v>
      </c>
      <c r="L80" s="16">
        <v>27.71</v>
      </c>
      <c r="M80" s="16">
        <v>27.42</v>
      </c>
      <c r="N80" s="18">
        <f t="shared" si="9"/>
        <v>27.794166666666669</v>
      </c>
    </row>
    <row r="81" spans="1:14" ht="15" x14ac:dyDescent="0.25">
      <c r="A81" s="9">
        <v>1986</v>
      </c>
      <c r="B81" s="16">
        <v>26.83</v>
      </c>
      <c r="C81" s="16">
        <v>27.03</v>
      </c>
      <c r="D81" s="16">
        <v>27.78</v>
      </c>
      <c r="E81" s="16">
        <v>28.35</v>
      </c>
      <c r="F81" s="16">
        <v>29.35</v>
      </c>
      <c r="G81" s="16">
        <v>29.08</v>
      </c>
      <c r="H81" s="16">
        <v>28.19</v>
      </c>
      <c r="I81" s="16">
        <v>28.33</v>
      </c>
      <c r="J81" s="16">
        <v>28.41</v>
      </c>
      <c r="K81" s="16">
        <v>27.98</v>
      </c>
      <c r="L81" s="16">
        <v>28.06</v>
      </c>
      <c r="M81" s="16">
        <v>27.47</v>
      </c>
      <c r="N81" s="18">
        <f t="shared" si="9"/>
        <v>28.071666666666669</v>
      </c>
    </row>
    <row r="82" spans="1:14" ht="15" x14ac:dyDescent="0.25">
      <c r="A82" s="9">
        <v>1987</v>
      </c>
      <c r="B82" s="16">
        <v>27.16</v>
      </c>
      <c r="C82" s="16">
        <v>27.28</v>
      </c>
      <c r="D82" s="16">
        <v>27.89</v>
      </c>
      <c r="E82" s="16">
        <v>28.1</v>
      </c>
      <c r="F82" s="16">
        <v>28.93</v>
      </c>
      <c r="G82" s="16">
        <v>29.45</v>
      </c>
      <c r="H82" s="16">
        <v>28.54</v>
      </c>
      <c r="I82" s="16">
        <v>28.41</v>
      </c>
      <c r="J82" s="16">
        <v>28.53</v>
      </c>
      <c r="K82" s="16">
        <v>28.27</v>
      </c>
      <c r="L82" s="16">
        <v>27.79</v>
      </c>
      <c r="M82" s="16">
        <v>27.67</v>
      </c>
      <c r="N82" s="18">
        <f t="shared" si="9"/>
        <v>28.168333333333337</v>
      </c>
    </row>
    <row r="83" spans="1:14" ht="15" x14ac:dyDescent="0.25">
      <c r="A83" s="9">
        <v>1988</v>
      </c>
      <c r="B83" s="16">
        <v>27.31</v>
      </c>
      <c r="C83" s="16">
        <v>27.2</v>
      </c>
      <c r="D83" s="16">
        <v>27.14</v>
      </c>
      <c r="E83" s="16">
        <v>28.7</v>
      </c>
      <c r="F83" s="16">
        <v>28.96</v>
      </c>
      <c r="G83" s="16">
        <v>29.15</v>
      </c>
      <c r="H83" s="16">
        <v>28.45</v>
      </c>
      <c r="I83" s="16">
        <v>28.44</v>
      </c>
      <c r="J83" s="16">
        <v>28.35</v>
      </c>
      <c r="K83" s="16">
        <v>27.84</v>
      </c>
      <c r="L83" s="16">
        <v>27.6</v>
      </c>
      <c r="M83" s="16">
        <v>26.92</v>
      </c>
      <c r="N83" s="18">
        <f t="shared" si="9"/>
        <v>28.004999999999999</v>
      </c>
    </row>
    <row r="84" spans="1:14" ht="15" x14ac:dyDescent="0.25">
      <c r="A84" s="9">
        <v>1989</v>
      </c>
      <c r="B84" s="16">
        <v>26.43</v>
      </c>
      <c r="C84" s="16">
        <v>26.03</v>
      </c>
      <c r="D84" s="16">
        <v>27.01</v>
      </c>
      <c r="E84" s="16">
        <v>27.6</v>
      </c>
      <c r="F84" s="16">
        <v>28.31</v>
      </c>
      <c r="G84" s="16">
        <v>28.14</v>
      </c>
      <c r="H84" s="16">
        <v>27.91</v>
      </c>
      <c r="I84" s="16">
        <v>27.81</v>
      </c>
      <c r="J84" s="16">
        <v>28.18</v>
      </c>
      <c r="K84" s="16">
        <v>27.81</v>
      </c>
      <c r="L84" s="16">
        <v>27.56</v>
      </c>
      <c r="M84" s="16">
        <v>27.07</v>
      </c>
      <c r="N84" s="18">
        <f t="shared" si="9"/>
        <v>27.48833333333333</v>
      </c>
    </row>
    <row r="85" spans="1:14" ht="15" x14ac:dyDescent="0.25">
      <c r="A85" s="9">
        <v>1990</v>
      </c>
      <c r="B85" s="16">
        <v>26.52</v>
      </c>
      <c r="C85" s="16">
        <v>26.55</v>
      </c>
      <c r="D85" s="16">
        <v>26.96</v>
      </c>
      <c r="E85" s="16">
        <v>28.08</v>
      </c>
      <c r="F85" s="16">
        <v>27.96</v>
      </c>
      <c r="G85" s="16">
        <v>28.2</v>
      </c>
      <c r="H85" s="16">
        <v>27.92</v>
      </c>
      <c r="I85" s="16">
        <v>27.85</v>
      </c>
      <c r="J85" s="16">
        <v>27.98</v>
      </c>
      <c r="K85" s="16">
        <v>27.75</v>
      </c>
      <c r="L85" s="16">
        <v>27.84</v>
      </c>
      <c r="M85" s="16">
        <v>27.02</v>
      </c>
      <c r="N85" s="18">
        <f t="shared" si="9"/>
        <v>27.552499999999995</v>
      </c>
    </row>
    <row r="86" spans="1:14" ht="15" x14ac:dyDescent="0.25">
      <c r="A86" s="9">
        <v>1991</v>
      </c>
      <c r="B86" s="16">
        <v>26.87</v>
      </c>
      <c r="C86" s="16">
        <v>26.47</v>
      </c>
      <c r="D86" s="16">
        <v>27.57</v>
      </c>
      <c r="E86" s="16">
        <v>28.2</v>
      </c>
      <c r="F86" s="16">
        <v>28.21</v>
      </c>
      <c r="G86" s="16">
        <v>29.33</v>
      </c>
      <c r="H86" s="16">
        <v>28.92</v>
      </c>
      <c r="I86" s="16">
        <v>28.4</v>
      </c>
      <c r="J86" s="16">
        <v>28.57</v>
      </c>
      <c r="K86" s="16">
        <v>29</v>
      </c>
      <c r="L86" s="16">
        <v>28.06</v>
      </c>
      <c r="M86" s="16">
        <v>27.05</v>
      </c>
      <c r="N86" s="18">
        <f t="shared" si="9"/>
        <v>28.054166666666664</v>
      </c>
    </row>
    <row r="87" spans="1:14" ht="15" x14ac:dyDescent="0.25">
      <c r="A87" s="9">
        <v>1992</v>
      </c>
      <c r="B87" s="16">
        <v>26.95</v>
      </c>
      <c r="C87" s="16">
        <v>27.33</v>
      </c>
      <c r="D87" s="16">
        <v>27.86</v>
      </c>
      <c r="E87" s="16">
        <v>28.75</v>
      </c>
      <c r="F87" s="16">
        <v>28.53</v>
      </c>
      <c r="G87" s="16">
        <v>29.93</v>
      </c>
      <c r="H87" s="16">
        <v>28.74</v>
      </c>
      <c r="I87" s="16">
        <v>27.92</v>
      </c>
      <c r="J87" s="16">
        <v>27.97</v>
      </c>
      <c r="K87" s="16">
        <v>28.21</v>
      </c>
      <c r="L87" s="16">
        <v>28.14</v>
      </c>
      <c r="M87" s="16">
        <v>27.73</v>
      </c>
      <c r="N87" s="18">
        <f t="shared" si="9"/>
        <v>28.17166666666667</v>
      </c>
    </row>
    <row r="88" spans="1:14" ht="15" x14ac:dyDescent="0.25">
      <c r="A88" s="9">
        <v>1993</v>
      </c>
      <c r="B88" s="16">
        <v>27.23</v>
      </c>
      <c r="C88" s="16">
        <v>27.3</v>
      </c>
      <c r="D88" s="16">
        <v>27.86</v>
      </c>
      <c r="E88" s="16">
        <v>29.13</v>
      </c>
      <c r="F88" s="16">
        <v>29.8</v>
      </c>
      <c r="G88" s="16">
        <v>29.59</v>
      </c>
      <c r="H88" s="16">
        <v>28.74</v>
      </c>
      <c r="I88" s="16">
        <v>28.8</v>
      </c>
      <c r="J88" s="16">
        <v>28.21</v>
      </c>
      <c r="K88" s="16">
        <v>28.68</v>
      </c>
      <c r="L88" s="16">
        <v>27.79</v>
      </c>
      <c r="M88" s="16">
        <v>27.54</v>
      </c>
      <c r="N88" s="18">
        <f t="shared" si="9"/>
        <v>28.389166666666672</v>
      </c>
    </row>
    <row r="89" spans="1:14" ht="15" x14ac:dyDescent="0.25">
      <c r="A89" s="9">
        <v>1994</v>
      </c>
      <c r="B89" s="16">
        <v>27.16</v>
      </c>
      <c r="C89" s="16">
        <v>27.37</v>
      </c>
      <c r="D89" s="16">
        <v>27.84</v>
      </c>
      <c r="E89" s="16">
        <v>28.59</v>
      </c>
      <c r="F89" s="16">
        <v>28.96</v>
      </c>
      <c r="G89" s="16">
        <v>28.77</v>
      </c>
      <c r="H89" s="16">
        <v>28.27</v>
      </c>
      <c r="I89" s="16">
        <v>28.39</v>
      </c>
      <c r="J89" s="16">
        <v>28.41</v>
      </c>
      <c r="K89" s="16">
        <v>28.83</v>
      </c>
      <c r="L89" s="16">
        <v>28.1</v>
      </c>
      <c r="M89" s="16">
        <v>27.7</v>
      </c>
      <c r="N89" s="18">
        <f t="shared" si="9"/>
        <v>28.19916666666667</v>
      </c>
    </row>
    <row r="90" spans="1:14" ht="15" x14ac:dyDescent="0.25">
      <c r="A90" s="9">
        <v>1995</v>
      </c>
      <c r="B90" s="16">
        <v>27.39</v>
      </c>
      <c r="C90" s="16">
        <v>27.54</v>
      </c>
      <c r="D90" s="16">
        <v>28.49</v>
      </c>
      <c r="E90" s="16">
        <v>29.33</v>
      </c>
      <c r="F90" s="16">
        <v>29.35</v>
      </c>
      <c r="G90" s="16">
        <v>29.69</v>
      </c>
      <c r="H90" s="16">
        <v>29.18</v>
      </c>
      <c r="I90" s="16">
        <v>29.54</v>
      </c>
      <c r="J90" s="16">
        <v>29.66</v>
      </c>
      <c r="K90" s="16">
        <v>28.9</v>
      </c>
      <c r="L90" s="16">
        <v>28.34</v>
      </c>
      <c r="M90" s="16">
        <v>27.71</v>
      </c>
      <c r="N90" s="18">
        <f t="shared" si="9"/>
        <v>28.759999999999994</v>
      </c>
    </row>
    <row r="91" spans="1:14" ht="15" x14ac:dyDescent="0.25">
      <c r="A91" s="9">
        <v>1996</v>
      </c>
      <c r="B91" s="16">
        <v>27.34</v>
      </c>
      <c r="C91" s="16">
        <v>27.33</v>
      </c>
      <c r="D91" s="16">
        <v>27.94</v>
      </c>
      <c r="E91" s="16">
        <v>28.67</v>
      </c>
      <c r="F91" s="16">
        <v>28.92</v>
      </c>
      <c r="G91" s="16">
        <v>28.91</v>
      </c>
      <c r="H91" s="16">
        <v>28.47</v>
      </c>
      <c r="I91" s="16">
        <v>28.42</v>
      </c>
      <c r="J91" s="16">
        <v>28.82</v>
      </c>
      <c r="K91" s="16">
        <v>28.71</v>
      </c>
      <c r="L91" s="16">
        <v>27.9</v>
      </c>
      <c r="M91" s="16">
        <v>27.08</v>
      </c>
      <c r="N91" s="18">
        <f t="shared" si="9"/>
        <v>28.209166666666661</v>
      </c>
    </row>
    <row r="92" spans="1:14" ht="15" x14ac:dyDescent="0.25">
      <c r="A92" s="9">
        <v>1997</v>
      </c>
      <c r="B92" s="16">
        <v>27.3</v>
      </c>
      <c r="C92" s="16">
        <v>27.31</v>
      </c>
      <c r="D92" s="16">
        <v>27.59</v>
      </c>
      <c r="E92" s="16">
        <v>28.51</v>
      </c>
      <c r="F92" s="16">
        <v>28.69</v>
      </c>
      <c r="G92" s="16">
        <v>29.44</v>
      </c>
      <c r="H92" s="16">
        <v>29.12</v>
      </c>
      <c r="I92" s="16">
        <v>29.15</v>
      </c>
      <c r="J92" s="16">
        <v>28.95</v>
      </c>
      <c r="K92" s="16">
        <v>28.92</v>
      </c>
      <c r="L92" s="16">
        <v>28.31</v>
      </c>
      <c r="M92" s="16">
        <v>28.22</v>
      </c>
      <c r="N92" s="18">
        <f t="shared" si="9"/>
        <v>28.459166666666665</v>
      </c>
    </row>
    <row r="93" spans="1:14" ht="15" x14ac:dyDescent="0.25">
      <c r="A93" s="9">
        <v>1998</v>
      </c>
      <c r="B93" s="16">
        <v>27.71</v>
      </c>
      <c r="C93" s="16">
        <v>27.83</v>
      </c>
      <c r="D93" s="16">
        <v>28.46</v>
      </c>
      <c r="E93" s="16">
        <v>28.83</v>
      </c>
      <c r="F93" s="16">
        <v>29.25</v>
      </c>
      <c r="G93" s="16">
        <v>29.34</v>
      </c>
      <c r="H93" s="16">
        <v>28.91</v>
      </c>
      <c r="I93" s="16">
        <v>28.94</v>
      </c>
      <c r="J93" s="16">
        <v>29.04</v>
      </c>
      <c r="K93" s="16">
        <v>29.23</v>
      </c>
      <c r="L93" s="16">
        <v>28.65</v>
      </c>
      <c r="M93" s="16">
        <v>27.58</v>
      </c>
      <c r="N93" s="18">
        <f t="shared" si="9"/>
        <v>28.647499999999997</v>
      </c>
    </row>
    <row r="94" spans="1:14" ht="15" x14ac:dyDescent="0.25">
      <c r="A94" s="9">
        <v>1999</v>
      </c>
      <c r="B94" s="16">
        <v>27.26</v>
      </c>
      <c r="C94" s="16">
        <v>27.08</v>
      </c>
      <c r="D94" s="16">
        <v>27.49</v>
      </c>
      <c r="E94" s="16">
        <v>28.2</v>
      </c>
      <c r="F94" s="16">
        <v>28.96</v>
      </c>
      <c r="G94" s="16">
        <v>28.94</v>
      </c>
      <c r="H94" s="16">
        <v>28.47</v>
      </c>
      <c r="I94" s="16">
        <v>28.58</v>
      </c>
      <c r="J94" s="16">
        <v>28.78</v>
      </c>
      <c r="K94" s="16">
        <v>28.4</v>
      </c>
      <c r="L94" s="16">
        <v>27.86</v>
      </c>
      <c r="M94" s="16"/>
      <c r="N94" s="18">
        <f t="shared" si="9"/>
        <v>28.183636363636367</v>
      </c>
    </row>
    <row r="95" spans="1:14" ht="15" x14ac:dyDescent="0.25">
      <c r="A95" s="9">
        <v>2000</v>
      </c>
      <c r="B95" s="16">
        <v>26.23</v>
      </c>
      <c r="C95" s="16">
        <v>26.39</v>
      </c>
      <c r="D95" s="16">
        <v>26.89</v>
      </c>
      <c r="E95" s="16">
        <v>27.86</v>
      </c>
      <c r="F95" s="16">
        <v>28.5</v>
      </c>
      <c r="G95" s="16">
        <v>28.63</v>
      </c>
      <c r="H95" s="16">
        <v>28.15</v>
      </c>
      <c r="I95" s="16">
        <v>28.3</v>
      </c>
      <c r="J95" s="16">
        <v>28.52</v>
      </c>
      <c r="K95" s="16">
        <v>27.91</v>
      </c>
      <c r="L95" s="16">
        <v>27.5</v>
      </c>
      <c r="M95" s="16">
        <v>26.74</v>
      </c>
      <c r="N95" s="18">
        <f t="shared" si="9"/>
        <v>27.635000000000005</v>
      </c>
    </row>
    <row r="96" spans="1:14" ht="15" x14ac:dyDescent="0.25">
      <c r="A96" s="9">
        <v>2001</v>
      </c>
      <c r="B96" s="16">
        <v>25.93</v>
      </c>
      <c r="C96" s="16">
        <v>25.77</v>
      </c>
      <c r="D96" s="16">
        <v>26.52</v>
      </c>
      <c r="E96" s="16">
        <v>26.7</v>
      </c>
      <c r="F96" s="16"/>
      <c r="G96" s="16"/>
      <c r="H96" s="16">
        <v>28.74</v>
      </c>
      <c r="I96" s="16">
        <v>29.18</v>
      </c>
      <c r="J96" s="16">
        <v>29.23</v>
      </c>
      <c r="K96" s="16">
        <v>29.38</v>
      </c>
      <c r="L96" s="16">
        <v>28.16</v>
      </c>
      <c r="M96" s="16">
        <v>27.5</v>
      </c>
      <c r="N96" s="18">
        <f t="shared" si="9"/>
        <v>27.711000000000002</v>
      </c>
    </row>
    <row r="97" spans="1:14" ht="15" x14ac:dyDescent="0.25">
      <c r="A97" s="9">
        <v>2002</v>
      </c>
      <c r="B97" s="16">
        <v>27.83</v>
      </c>
      <c r="C97" s="16">
        <v>27.7</v>
      </c>
      <c r="D97" s="16">
        <v>27.98</v>
      </c>
      <c r="E97" s="16">
        <v>28.81</v>
      </c>
      <c r="F97" s="16">
        <v>29.44</v>
      </c>
      <c r="G97" s="16">
        <v>30.06</v>
      </c>
      <c r="H97" s="16">
        <v>29.09</v>
      </c>
      <c r="I97" s="16">
        <v>28.84</v>
      </c>
      <c r="J97" s="16">
        <v>29.52</v>
      </c>
      <c r="K97" s="16">
        <v>29.25</v>
      </c>
      <c r="L97" s="16">
        <v>28.8</v>
      </c>
      <c r="M97" s="16">
        <v>28.05</v>
      </c>
      <c r="N97" s="18">
        <f t="shared" si="9"/>
        <v>28.780833333333337</v>
      </c>
    </row>
    <row r="98" spans="1:14" ht="15" x14ac:dyDescent="0.25">
      <c r="A98" s="9">
        <v>2003</v>
      </c>
      <c r="B98" s="16">
        <v>27.67</v>
      </c>
      <c r="C98" s="16">
        <v>27.91</v>
      </c>
      <c r="D98" s="16">
        <v>28.44</v>
      </c>
      <c r="E98" s="16">
        <v>29.6</v>
      </c>
      <c r="F98" s="16">
        <v>29.37</v>
      </c>
      <c r="G98" s="16">
        <v>29.7</v>
      </c>
      <c r="H98" s="16">
        <v>29.01</v>
      </c>
      <c r="I98" s="16">
        <v>29.07</v>
      </c>
      <c r="J98" s="16">
        <v>30.19</v>
      </c>
      <c r="K98" s="16">
        <v>30.09</v>
      </c>
      <c r="L98" s="16">
        <v>29.39</v>
      </c>
      <c r="M98" s="16">
        <v>28.08</v>
      </c>
      <c r="N98" s="18">
        <f t="shared" si="9"/>
        <v>29.043333333333326</v>
      </c>
    </row>
    <row r="99" spans="1:14" ht="15" x14ac:dyDescent="0.25">
      <c r="A99" s="9">
        <v>2004</v>
      </c>
      <c r="B99" s="16">
        <v>27.66</v>
      </c>
      <c r="C99" s="16">
        <v>28.18</v>
      </c>
      <c r="D99" s="16">
        <v>28.27</v>
      </c>
      <c r="E99" s="16">
        <v>29.4</v>
      </c>
      <c r="F99" s="16">
        <v>29.27</v>
      </c>
      <c r="G99" s="16">
        <v>29.73</v>
      </c>
      <c r="H99" s="16">
        <v>29.21</v>
      </c>
      <c r="I99" s="16">
        <v>29.14</v>
      </c>
      <c r="J99" s="16">
        <v>29.49</v>
      </c>
      <c r="K99" s="16">
        <v>29.32</v>
      </c>
      <c r="L99" s="16">
        <v>28.23</v>
      </c>
      <c r="M99" s="16">
        <v>27.93</v>
      </c>
      <c r="N99" s="18">
        <f t="shared" si="9"/>
        <v>28.819166666666671</v>
      </c>
    </row>
    <row r="100" spans="1:14" ht="15" x14ac:dyDescent="0.25">
      <c r="A100" s="9">
        <v>2005</v>
      </c>
      <c r="B100" s="16">
        <v>27.32</v>
      </c>
      <c r="C100" s="16">
        <v>27.07</v>
      </c>
      <c r="D100" s="16">
        <v>29.8</v>
      </c>
      <c r="E100" s="16">
        <v>30.24</v>
      </c>
      <c r="F100" s="16">
        <v>30.27</v>
      </c>
      <c r="G100" s="16">
        <v>30.95</v>
      </c>
      <c r="H100" s="16">
        <v>30.79</v>
      </c>
      <c r="I100" s="16">
        <v>29.49</v>
      </c>
      <c r="J100" s="16">
        <v>29.19</v>
      </c>
      <c r="K100" s="16">
        <v>29.53</v>
      </c>
      <c r="L100" s="16">
        <v>28.39</v>
      </c>
      <c r="M100" s="16">
        <v>28.04</v>
      </c>
      <c r="N100" s="18">
        <f t="shared" si="9"/>
        <v>29.256666666666664</v>
      </c>
    </row>
    <row r="101" spans="1:14" ht="15" x14ac:dyDescent="0.25">
      <c r="A101" s="9">
        <v>2006</v>
      </c>
      <c r="B101" s="16">
        <v>28.08</v>
      </c>
      <c r="C101" s="16">
        <v>27.62</v>
      </c>
      <c r="D101" s="16">
        <v>27.97</v>
      </c>
      <c r="E101" s="16">
        <v>28.88</v>
      </c>
      <c r="F101" s="16">
        <v>28.84</v>
      </c>
      <c r="G101" s="16">
        <v>29.12</v>
      </c>
      <c r="H101" s="16">
        <v>28.97</v>
      </c>
      <c r="I101" s="16">
        <v>28.67</v>
      </c>
      <c r="J101" s="16">
        <v>28.74</v>
      </c>
      <c r="K101" s="16">
        <v>28.15</v>
      </c>
      <c r="L101" s="16">
        <v>27.78</v>
      </c>
      <c r="M101" s="16">
        <v>27.31</v>
      </c>
      <c r="N101" s="18">
        <f t="shared" si="9"/>
        <v>28.344166666666663</v>
      </c>
    </row>
    <row r="102" spans="1:14" ht="15" x14ac:dyDescent="0.25">
      <c r="A102" s="9">
        <v>2007</v>
      </c>
      <c r="B102" s="16">
        <v>26.86</v>
      </c>
      <c r="C102" s="16">
        <v>27.17</v>
      </c>
      <c r="D102" s="16">
        <v>27.84</v>
      </c>
      <c r="E102" s="16">
        <v>28.48</v>
      </c>
      <c r="F102" s="16"/>
      <c r="G102" s="16"/>
      <c r="H102" s="16">
        <v>27.45</v>
      </c>
      <c r="I102" s="16">
        <v>27.22</v>
      </c>
      <c r="J102" s="16">
        <v>27.3</v>
      </c>
      <c r="K102" s="16">
        <v>26.87</v>
      </c>
      <c r="L102" s="16">
        <v>26.59</v>
      </c>
      <c r="M102" s="16">
        <v>26.96</v>
      </c>
      <c r="N102" s="18"/>
    </row>
    <row r="103" spans="1:14" ht="15" x14ac:dyDescent="0.25">
      <c r="A103" s="9">
        <v>2008</v>
      </c>
      <c r="B103" s="16">
        <v>26.72</v>
      </c>
      <c r="C103" s="16">
        <v>26.87</v>
      </c>
      <c r="D103" s="16"/>
      <c r="E103" s="16"/>
      <c r="F103" s="16"/>
      <c r="G103" s="16">
        <v>28.79</v>
      </c>
      <c r="H103" s="16">
        <v>28.39</v>
      </c>
      <c r="I103" s="16">
        <v>28.34</v>
      </c>
      <c r="J103" s="16">
        <v>28.85</v>
      </c>
      <c r="K103" s="16">
        <v>28.72</v>
      </c>
      <c r="L103" s="16">
        <v>28.12</v>
      </c>
      <c r="M103" s="16">
        <v>27.34</v>
      </c>
      <c r="N103" s="18"/>
    </row>
    <row r="104" spans="1:14" ht="15" x14ac:dyDescent="0.25">
      <c r="A104" s="9">
        <v>2009</v>
      </c>
      <c r="B104" s="16">
        <v>27.03</v>
      </c>
      <c r="C104" s="16">
        <v>26.87</v>
      </c>
      <c r="D104" s="16">
        <v>27.48</v>
      </c>
      <c r="E104" s="16">
        <v>28.56</v>
      </c>
      <c r="F104" s="16">
        <v>29.34</v>
      </c>
      <c r="G104" s="16">
        <v>29.86</v>
      </c>
      <c r="H104" s="16">
        <v>29.12</v>
      </c>
      <c r="I104" s="16">
        <v>29.08</v>
      </c>
      <c r="J104" s="16">
        <v>29.58</v>
      </c>
      <c r="K104" s="16">
        <v>29.24</v>
      </c>
      <c r="L104" s="16">
        <v>28.29</v>
      </c>
      <c r="M104" s="16">
        <v>28.42</v>
      </c>
      <c r="N104" s="18">
        <f t="shared" si="9"/>
        <v>28.572500000000002</v>
      </c>
    </row>
    <row r="105" spans="1:14" ht="15" x14ac:dyDescent="0.25">
      <c r="A105" s="9">
        <v>2010</v>
      </c>
      <c r="B105" s="16">
        <v>28.02</v>
      </c>
      <c r="C105" s="16">
        <v>28.37</v>
      </c>
      <c r="D105" s="16">
        <v>28.67</v>
      </c>
      <c r="E105" s="16">
        <v>29.75</v>
      </c>
      <c r="F105" s="16">
        <v>29.84</v>
      </c>
      <c r="G105" s="16">
        <v>30.1</v>
      </c>
      <c r="H105" s="16">
        <v>29.84</v>
      </c>
      <c r="I105" s="16">
        <v>29.87</v>
      </c>
      <c r="J105" s="16">
        <v>29.42</v>
      </c>
      <c r="K105" s="16">
        <v>28.96</v>
      </c>
      <c r="L105" s="16">
        <v>28.13</v>
      </c>
      <c r="M105" s="16">
        <v>26.4</v>
      </c>
      <c r="N105" s="18">
        <f t="shared" si="9"/>
        <v>28.947499999999994</v>
      </c>
    </row>
    <row r="106" spans="1:14" ht="15" x14ac:dyDescent="0.25">
      <c r="A106" s="9">
        <v>2011</v>
      </c>
      <c r="B106" s="16">
        <v>27.07</v>
      </c>
      <c r="C106" s="16">
        <v>27.82</v>
      </c>
      <c r="D106" s="16">
        <v>28.12</v>
      </c>
      <c r="E106" s="16">
        <v>28.95</v>
      </c>
      <c r="F106" s="16">
        <v>30.01</v>
      </c>
      <c r="G106" s="16">
        <v>29.9</v>
      </c>
      <c r="H106" s="16">
        <v>29.49</v>
      </c>
      <c r="I106" s="16">
        <v>29.49</v>
      </c>
      <c r="J106" s="16">
        <v>29.6</v>
      </c>
      <c r="K106" s="16">
        <v>28.85</v>
      </c>
      <c r="L106" s="16">
        <v>28.24</v>
      </c>
      <c r="M106" s="16">
        <v>27.37</v>
      </c>
      <c r="N106" s="18">
        <f t="shared" si="9"/>
        <v>28.742500000000007</v>
      </c>
    </row>
    <row r="107" spans="1:14" ht="15" x14ac:dyDescent="0.25">
      <c r="A107" s="9">
        <v>2012</v>
      </c>
      <c r="B107" s="16">
        <v>27.36</v>
      </c>
      <c r="C107" s="16">
        <v>27.42</v>
      </c>
      <c r="D107" s="16">
        <v>27.58</v>
      </c>
      <c r="E107" s="16">
        <v>29.02</v>
      </c>
      <c r="F107" s="16">
        <v>29.72</v>
      </c>
      <c r="G107" s="16">
        <v>30.08</v>
      </c>
      <c r="H107" s="16">
        <v>28.92</v>
      </c>
      <c r="I107" s="16">
        <v>28.91</v>
      </c>
      <c r="J107" s="16">
        <v>29.09</v>
      </c>
      <c r="K107" s="16">
        <v>28.96</v>
      </c>
      <c r="L107" s="16">
        <v>27.86</v>
      </c>
      <c r="M107" s="16">
        <v>27.71</v>
      </c>
      <c r="N107" s="18">
        <f t="shared" si="9"/>
        <v>28.552499999999998</v>
      </c>
    </row>
    <row r="108" spans="1:14" ht="15" x14ac:dyDescent="0.25">
      <c r="A108" s="9">
        <v>2013</v>
      </c>
      <c r="B108" s="16">
        <v>27.74</v>
      </c>
      <c r="C108" s="16">
        <v>27.79</v>
      </c>
      <c r="D108" s="16">
        <v>28</v>
      </c>
      <c r="E108" s="16">
        <v>29.08</v>
      </c>
      <c r="F108" s="16">
        <v>29.22</v>
      </c>
      <c r="G108" s="16">
        <v>29.12</v>
      </c>
      <c r="H108" s="16">
        <v>29.07</v>
      </c>
      <c r="I108" s="16">
        <v>29.02</v>
      </c>
      <c r="J108" s="16">
        <v>29.45</v>
      </c>
      <c r="K108" s="16">
        <v>29.44</v>
      </c>
      <c r="L108" s="16">
        <v>29.18</v>
      </c>
      <c r="M108" s="16">
        <v>28.65</v>
      </c>
      <c r="N108" s="18">
        <f t="shared" si="9"/>
        <v>28.813333333333333</v>
      </c>
    </row>
    <row r="109" spans="1:14" ht="15" x14ac:dyDescent="0.25">
      <c r="A109" s="9">
        <v>2014</v>
      </c>
      <c r="B109" s="16">
        <v>27.95</v>
      </c>
      <c r="C109" s="16">
        <v>27.87</v>
      </c>
      <c r="D109" s="16">
        <v>28.29</v>
      </c>
      <c r="E109" s="16">
        <v>28.82</v>
      </c>
      <c r="F109" s="16">
        <v>29.4</v>
      </c>
      <c r="G109" s="16">
        <v>29.22</v>
      </c>
      <c r="H109" s="16">
        <v>29.08</v>
      </c>
      <c r="I109" s="16">
        <v>28.85</v>
      </c>
      <c r="J109" s="16">
        <v>29.19</v>
      </c>
      <c r="K109" s="16">
        <v>29.02</v>
      </c>
      <c r="L109" s="16">
        <v>28.77</v>
      </c>
      <c r="M109" s="16">
        <v>28</v>
      </c>
      <c r="N109" s="18">
        <f t="shared" si="9"/>
        <v>28.704999999999998</v>
      </c>
    </row>
    <row r="110" spans="1:14" ht="15" x14ac:dyDescent="0.25">
      <c r="A110" s="9">
        <v>2015</v>
      </c>
      <c r="B110" s="16">
        <v>27.67</v>
      </c>
      <c r="C110" s="16">
        <v>27.86</v>
      </c>
      <c r="D110" s="16">
        <v>27.97</v>
      </c>
      <c r="E110" s="16">
        <v>28.97</v>
      </c>
      <c r="F110" s="16">
        <v>28.93</v>
      </c>
      <c r="G110" s="16">
        <v>29.79</v>
      </c>
      <c r="H110" s="16">
        <v>28.87</v>
      </c>
      <c r="I110" s="16">
        <v>29.01</v>
      </c>
      <c r="J110" s="16">
        <v>29.44</v>
      </c>
      <c r="K110" s="16">
        <v>29.93</v>
      </c>
      <c r="L110" s="16">
        <v>29.6</v>
      </c>
      <c r="M110" s="16">
        <v>29.03</v>
      </c>
      <c r="N110" s="18">
        <f t="shared" si="9"/>
        <v>28.922500000000003</v>
      </c>
    </row>
    <row r="111" spans="1:14" ht="15" x14ac:dyDescent="0.25">
      <c r="A111" s="9">
        <v>2016</v>
      </c>
      <c r="B111" s="16">
        <v>28.43</v>
      </c>
      <c r="C111" s="16">
        <v>27.84</v>
      </c>
      <c r="D111" s="16">
        <v>28.32</v>
      </c>
      <c r="E111" s="16">
        <v>29.78</v>
      </c>
      <c r="F111" s="16">
        <v>30.2</v>
      </c>
      <c r="G111" s="16">
        <v>30.45</v>
      </c>
      <c r="H111" s="16">
        <v>28.97</v>
      </c>
      <c r="I111" s="16">
        <v>29.41</v>
      </c>
      <c r="J111" s="16">
        <v>29.49</v>
      </c>
      <c r="K111" s="16">
        <v>29.32</v>
      </c>
      <c r="L111" s="16">
        <v>28.67</v>
      </c>
      <c r="M111" s="16">
        <v>28.07</v>
      </c>
      <c r="N111" s="18">
        <f t="shared" si="9"/>
        <v>29.079166666666666</v>
      </c>
    </row>
    <row r="112" spans="1:14" ht="15" x14ac:dyDescent="0.25">
      <c r="A112" s="9">
        <v>2017</v>
      </c>
      <c r="B112" s="16">
        <v>27.47</v>
      </c>
      <c r="C112" s="16">
        <v>28.03</v>
      </c>
      <c r="D112" s="16">
        <v>28.12</v>
      </c>
      <c r="E112" s="16">
        <v>29.49</v>
      </c>
      <c r="F112" s="16">
        <v>30.29</v>
      </c>
      <c r="G112" s="16">
        <v>30.02</v>
      </c>
      <c r="H112" s="16">
        <v>29.19</v>
      </c>
      <c r="I112" s="16">
        <v>29.62</v>
      </c>
      <c r="J112" s="16">
        <v>29.78</v>
      </c>
      <c r="K112" s="16">
        <v>29.59</v>
      </c>
      <c r="L112" s="16">
        <v>29.05</v>
      </c>
      <c r="M112" s="16">
        <v>27.72</v>
      </c>
      <c r="N112" s="18">
        <f t="shared" si="9"/>
        <v>29.030833333333334</v>
      </c>
    </row>
    <row r="113" spans="1:14" ht="15" x14ac:dyDescent="0.25">
      <c r="A113" s="9">
        <v>2018</v>
      </c>
      <c r="B113" s="16">
        <v>27.161000000000001</v>
      </c>
      <c r="C113" s="16">
        <v>27.134</v>
      </c>
      <c r="D113" s="16">
        <v>27.751000000000001</v>
      </c>
      <c r="E113" s="16">
        <v>28.841999999999999</v>
      </c>
      <c r="F113" s="16">
        <v>29.821999999999999</v>
      </c>
      <c r="G113" s="16">
        <v>29.628</v>
      </c>
      <c r="H113" s="16">
        <v>28.835000000000001</v>
      </c>
      <c r="I113" s="16">
        <v>28.922999999999998</v>
      </c>
      <c r="J113" s="16">
        <v>29.306000000000001</v>
      </c>
      <c r="K113" s="16">
        <v>28.902000000000001</v>
      </c>
      <c r="L113" s="16">
        <v>28.669</v>
      </c>
      <c r="M113" s="16">
        <v>28.42</v>
      </c>
      <c r="N113" s="18">
        <f t="shared" si="9"/>
        <v>28.616083333333336</v>
      </c>
    </row>
    <row r="114" spans="1:14" ht="15" x14ac:dyDescent="0.25">
      <c r="A114" s="9">
        <v>2019</v>
      </c>
      <c r="B114" s="16">
        <v>27.353999999999999</v>
      </c>
      <c r="C114" s="16">
        <v>27.513999999999999</v>
      </c>
      <c r="D114" s="16">
        <v>27.957000000000001</v>
      </c>
      <c r="E114" s="16">
        <v>29.111999999999998</v>
      </c>
      <c r="F114" s="16">
        <v>29.757000000000001</v>
      </c>
      <c r="G114" s="16">
        <v>30.155999999999999</v>
      </c>
      <c r="H114" s="16">
        <v>28.952000000000002</v>
      </c>
      <c r="I114" s="16">
        <v>29.279</v>
      </c>
      <c r="J114" s="16">
        <v>29.375</v>
      </c>
      <c r="K114" s="16">
        <v>29.367999999999999</v>
      </c>
      <c r="L114" s="16"/>
      <c r="M114" s="16"/>
      <c r="N114" s="18"/>
    </row>
    <row r="115" spans="1:14" ht="15" x14ac:dyDescent="0.25">
      <c r="A115" s="9">
        <v>2020</v>
      </c>
      <c r="B115" s="16"/>
      <c r="C115" s="16"/>
      <c r="D115" s="16"/>
      <c r="E115" s="16"/>
      <c r="F115" s="16"/>
      <c r="G115" s="16"/>
      <c r="H115" s="16"/>
      <c r="I115" s="16"/>
      <c r="J115" s="16"/>
      <c r="K115" s="16"/>
      <c r="L115" s="16"/>
      <c r="M115" s="16"/>
      <c r="N115" s="18"/>
    </row>
    <row r="116" spans="1:14" ht="15" x14ac:dyDescent="0.25">
      <c r="A116" s="9">
        <v>2021</v>
      </c>
      <c r="B116" s="16"/>
      <c r="C116" s="16"/>
      <c r="D116" s="16"/>
      <c r="E116" s="16"/>
      <c r="F116" s="16"/>
      <c r="G116" s="16"/>
      <c r="H116" s="16"/>
      <c r="I116" s="16"/>
      <c r="J116" s="16"/>
      <c r="K116" s="16"/>
      <c r="L116" s="16"/>
      <c r="M116" s="16"/>
      <c r="N116" s="18"/>
    </row>
    <row r="117" spans="1:14" ht="15" x14ac:dyDescent="0.25">
      <c r="A117" s="9">
        <v>2022</v>
      </c>
      <c r="B117" s="16"/>
      <c r="C117" s="16"/>
      <c r="D117" s="16"/>
      <c r="E117" s="16"/>
      <c r="F117" s="16"/>
      <c r="G117" s="16"/>
      <c r="H117" s="16"/>
      <c r="I117" s="16"/>
      <c r="J117" s="16"/>
      <c r="K117" s="16"/>
      <c r="L117" s="16"/>
      <c r="M117" s="16"/>
      <c r="N117" s="18"/>
    </row>
    <row r="118" spans="1:14" ht="15" x14ac:dyDescent="0.25">
      <c r="A118" s="9">
        <v>2023</v>
      </c>
      <c r="B118" s="16"/>
      <c r="C118" s="16"/>
      <c r="D118" s="16"/>
      <c r="E118" s="16"/>
      <c r="F118" s="16"/>
      <c r="G118" s="16"/>
      <c r="H118" s="16"/>
      <c r="I118" s="16"/>
      <c r="J118" s="16"/>
      <c r="K118" s="16"/>
      <c r="L118" s="16"/>
      <c r="M118" s="16"/>
      <c r="N118" s="18"/>
    </row>
    <row r="119" spans="1:14" ht="15" x14ac:dyDescent="0.25">
      <c r="A119" s="9">
        <v>2024</v>
      </c>
      <c r="B119" s="16"/>
      <c r="C119" s="16"/>
      <c r="D119" s="16"/>
      <c r="E119" s="16"/>
      <c r="F119" s="16"/>
      <c r="G119" s="16"/>
      <c r="H119" s="16"/>
      <c r="I119" s="16"/>
      <c r="J119" s="16"/>
      <c r="K119" s="16"/>
      <c r="L119" s="16"/>
      <c r="M119" s="16"/>
      <c r="N119" s="18"/>
    </row>
    <row r="120" spans="1:14" ht="15" x14ac:dyDescent="0.25">
      <c r="A120" s="9">
        <v>2025</v>
      </c>
      <c r="B120" s="16"/>
      <c r="C120" s="16"/>
      <c r="D120" s="16"/>
      <c r="E120" s="16"/>
      <c r="F120" s="16"/>
      <c r="G120" s="16"/>
      <c r="H120" s="16"/>
      <c r="I120" s="16"/>
      <c r="J120" s="16"/>
      <c r="K120" s="16"/>
      <c r="L120" s="16"/>
      <c r="M120" s="16"/>
      <c r="N120" s="18"/>
    </row>
    <row r="121" spans="1:14" ht="15" x14ac:dyDescent="0.25">
      <c r="A121" s="9">
        <v>2026</v>
      </c>
      <c r="B121" s="16"/>
      <c r="C121" s="16"/>
      <c r="D121" s="16"/>
      <c r="E121" s="16"/>
      <c r="F121" s="16"/>
      <c r="G121" s="16"/>
      <c r="H121" s="16"/>
      <c r="I121" s="16"/>
      <c r="J121" s="16"/>
      <c r="K121" s="16"/>
      <c r="L121" s="16"/>
      <c r="M121" s="16"/>
      <c r="N121" s="18"/>
    </row>
    <row r="122" spans="1:14" ht="15" x14ac:dyDescent="0.25">
      <c r="A122" s="9">
        <v>2027</v>
      </c>
      <c r="B122" s="16"/>
      <c r="C122" s="16"/>
      <c r="D122" s="16"/>
      <c r="E122" s="16"/>
      <c r="F122" s="16"/>
      <c r="G122" s="16"/>
      <c r="H122" s="16"/>
      <c r="I122" s="16"/>
      <c r="J122" s="16"/>
      <c r="K122" s="16"/>
      <c r="L122" s="16"/>
      <c r="M122" s="16"/>
      <c r="N122" s="18"/>
    </row>
    <row r="123" spans="1:14" ht="15" x14ac:dyDescent="0.25">
      <c r="A123" s="9">
        <v>2028</v>
      </c>
      <c r="B123" s="16"/>
      <c r="C123" s="16"/>
      <c r="D123" s="16"/>
      <c r="E123" s="16"/>
      <c r="F123" s="16"/>
      <c r="G123" s="16"/>
      <c r="H123" s="16"/>
      <c r="I123" s="16"/>
      <c r="J123" s="16"/>
      <c r="K123" s="16"/>
      <c r="L123" s="16"/>
      <c r="M123" s="16"/>
      <c r="N123" s="18"/>
    </row>
    <row r="124" spans="1:14" ht="15" x14ac:dyDescent="0.25">
      <c r="A124" s="7"/>
      <c r="N124" s="19"/>
    </row>
    <row r="125" spans="1:14" ht="15" x14ac:dyDescent="0.25">
      <c r="A125" s="101" t="s">
        <v>18</v>
      </c>
      <c r="B125" s="90">
        <f t="shared" ref="B125:N125" si="10">AVERAGE(B79:B123)</f>
        <v>27.241857142857146</v>
      </c>
      <c r="C125" s="90">
        <f t="shared" si="10"/>
        <v>27.300799999999999</v>
      </c>
      <c r="D125" s="90">
        <f t="shared" si="10"/>
        <v>27.847000000000001</v>
      </c>
      <c r="E125" s="90">
        <f t="shared" si="10"/>
        <v>28.752470588235294</v>
      </c>
      <c r="F125" s="90">
        <f t="shared" si="10"/>
        <v>29.217848484848489</v>
      </c>
      <c r="G125" s="90">
        <f t="shared" si="10"/>
        <v>29.420117647058824</v>
      </c>
      <c r="H125" s="90">
        <f t="shared" si="10"/>
        <v>28.781861111111123</v>
      </c>
      <c r="I125" s="90">
        <f t="shared" si="10"/>
        <v>28.744500000000002</v>
      </c>
      <c r="J125" s="90">
        <f t="shared" si="10"/>
        <v>28.927527777777787</v>
      </c>
      <c r="K125" s="90">
        <f t="shared" si="10"/>
        <v>28.76861111111112</v>
      </c>
      <c r="L125" s="90">
        <f t="shared" si="10"/>
        <v>28.177685714285708</v>
      </c>
      <c r="M125" s="90">
        <f t="shared" si="10"/>
        <v>27.597058823529409</v>
      </c>
      <c r="N125" s="18">
        <f t="shared" si="10"/>
        <v>28.414302112029379</v>
      </c>
    </row>
    <row r="126" spans="1:14" ht="15" x14ac:dyDescent="0.25">
      <c r="A126" s="101" t="s">
        <v>19</v>
      </c>
      <c r="B126" s="90">
        <f t="shared" ref="B126:N126" si="11">STDEV(B79:B123)</f>
        <v>0.54659954923773091</v>
      </c>
      <c r="C126" s="90">
        <f t="shared" si="11"/>
        <v>0.59283291962258244</v>
      </c>
      <c r="D126" s="90">
        <f t="shared" si="11"/>
        <v>0.61381183574200482</v>
      </c>
      <c r="E126" s="90">
        <f t="shared" si="11"/>
        <v>0.68208238351141492</v>
      </c>
      <c r="F126" s="90">
        <f t="shared" si="11"/>
        <v>0.59014087943113835</v>
      </c>
      <c r="G126" s="90">
        <f t="shared" si="11"/>
        <v>0.64901229220772094</v>
      </c>
      <c r="H126" s="90">
        <f t="shared" si="11"/>
        <v>0.60271965303840069</v>
      </c>
      <c r="I126" s="90">
        <f t="shared" si="11"/>
        <v>0.5919672046900667</v>
      </c>
      <c r="J126" s="90">
        <f t="shared" si="11"/>
        <v>0.62848300288920689</v>
      </c>
      <c r="K126" s="90">
        <f t="shared" si="11"/>
        <v>0.69023305702919879</v>
      </c>
      <c r="L126" s="90">
        <f t="shared" si="11"/>
        <v>0.61360155549636874</v>
      </c>
      <c r="M126" s="90">
        <f t="shared" si="11"/>
        <v>0.60455608262674732</v>
      </c>
      <c r="N126" s="18">
        <f t="shared" si="11"/>
        <v>0.47981938754026204</v>
      </c>
    </row>
    <row r="127" spans="1:14" ht="15" x14ac:dyDescent="0.25">
      <c r="A127" s="101" t="s">
        <v>20</v>
      </c>
      <c r="B127" s="90">
        <f t="shared" ref="B127:N127" si="12">B126/B125*100</f>
        <v>2.0064694795635476</v>
      </c>
      <c r="C127" s="90">
        <f t="shared" si="12"/>
        <v>2.1714855228512806</v>
      </c>
      <c r="D127" s="90">
        <f t="shared" si="12"/>
        <v>2.2042296683377196</v>
      </c>
      <c r="E127" s="90">
        <f t="shared" si="12"/>
        <v>2.3722566080652001</v>
      </c>
      <c r="F127" s="90">
        <f t="shared" si="12"/>
        <v>2.0197958098700113</v>
      </c>
      <c r="G127" s="90">
        <f t="shared" si="12"/>
        <v>2.2060152851652646</v>
      </c>
      <c r="H127" s="90">
        <f t="shared" si="12"/>
        <v>2.0940954815660726</v>
      </c>
      <c r="I127" s="90">
        <f t="shared" si="12"/>
        <v>2.0594103382910354</v>
      </c>
      <c r="J127" s="90">
        <f t="shared" si="12"/>
        <v>2.1726122180824916</v>
      </c>
      <c r="K127" s="90">
        <f t="shared" si="12"/>
        <v>2.399257490614882</v>
      </c>
      <c r="L127" s="90">
        <f t="shared" si="12"/>
        <v>2.1776151587398855</v>
      </c>
      <c r="M127" s="90">
        <f t="shared" si="12"/>
        <v>2.1906540348832366</v>
      </c>
      <c r="N127" s="18">
        <f t="shared" si="12"/>
        <v>1.6886544869146283</v>
      </c>
    </row>
    <row r="128" spans="1:14" ht="15" x14ac:dyDescent="0.25">
      <c r="A128" s="101" t="s">
        <v>21</v>
      </c>
      <c r="B128" s="90">
        <f t="shared" ref="B128:N128" si="13">MIN(B79:B123)</f>
        <v>25.93</v>
      </c>
      <c r="C128" s="90">
        <f t="shared" si="13"/>
        <v>25.77</v>
      </c>
      <c r="D128" s="90">
        <f t="shared" si="13"/>
        <v>26.52</v>
      </c>
      <c r="E128" s="90">
        <f t="shared" si="13"/>
        <v>26.7</v>
      </c>
      <c r="F128" s="90">
        <f t="shared" si="13"/>
        <v>27.96</v>
      </c>
      <c r="G128" s="90">
        <f t="shared" si="13"/>
        <v>28.14</v>
      </c>
      <c r="H128" s="90">
        <f t="shared" si="13"/>
        <v>27.45</v>
      </c>
      <c r="I128" s="90">
        <f t="shared" si="13"/>
        <v>27.22</v>
      </c>
      <c r="J128" s="90">
        <f t="shared" si="13"/>
        <v>27.3</v>
      </c>
      <c r="K128" s="90">
        <f t="shared" si="13"/>
        <v>26.87</v>
      </c>
      <c r="L128" s="90">
        <f t="shared" si="13"/>
        <v>26.59</v>
      </c>
      <c r="M128" s="90">
        <f t="shared" si="13"/>
        <v>26.38</v>
      </c>
      <c r="N128" s="18">
        <f t="shared" si="13"/>
        <v>27.48833333333333</v>
      </c>
    </row>
    <row r="129" spans="1:14" ht="15" x14ac:dyDescent="0.25">
      <c r="A129" s="101" t="s">
        <v>22</v>
      </c>
      <c r="B129" s="90">
        <f t="shared" ref="B129:N129" si="14">MAX(B79:B123)</f>
        <v>28.43</v>
      </c>
      <c r="C129" s="90">
        <f t="shared" si="14"/>
        <v>28.37</v>
      </c>
      <c r="D129" s="90">
        <f t="shared" si="14"/>
        <v>29.8</v>
      </c>
      <c r="E129" s="90">
        <f t="shared" si="14"/>
        <v>30.24</v>
      </c>
      <c r="F129" s="90">
        <f t="shared" si="14"/>
        <v>30.29</v>
      </c>
      <c r="G129" s="90">
        <f t="shared" si="14"/>
        <v>30.95</v>
      </c>
      <c r="H129" s="90">
        <f t="shared" si="14"/>
        <v>30.79</v>
      </c>
      <c r="I129" s="90">
        <f t="shared" si="14"/>
        <v>29.87</v>
      </c>
      <c r="J129" s="90">
        <f t="shared" si="14"/>
        <v>30.19</v>
      </c>
      <c r="K129" s="90">
        <f t="shared" si="14"/>
        <v>30.09</v>
      </c>
      <c r="L129" s="90">
        <f t="shared" si="14"/>
        <v>29.6</v>
      </c>
      <c r="M129" s="90">
        <f t="shared" si="14"/>
        <v>29.03</v>
      </c>
      <c r="N129" s="18">
        <f t="shared" si="14"/>
        <v>29.256666666666664</v>
      </c>
    </row>
    <row r="130" spans="1:14" ht="15" x14ac:dyDescent="0.25">
      <c r="A130" s="101" t="s">
        <v>23</v>
      </c>
      <c r="B130" s="90">
        <f t="shared" ref="B130:N130" si="15">QUARTILE(B79:B123,1)</f>
        <v>26.91</v>
      </c>
      <c r="C130" s="90">
        <f t="shared" si="15"/>
        <v>27.05</v>
      </c>
      <c r="D130" s="90">
        <f t="shared" si="15"/>
        <v>27.572499999999998</v>
      </c>
      <c r="E130" s="90">
        <f t="shared" si="15"/>
        <v>28.3825</v>
      </c>
      <c r="F130" s="90">
        <f t="shared" si="15"/>
        <v>28.92</v>
      </c>
      <c r="G130" s="90">
        <f t="shared" si="15"/>
        <v>28.975000000000001</v>
      </c>
      <c r="H130" s="90">
        <f t="shared" si="15"/>
        <v>28.434999999999999</v>
      </c>
      <c r="I130" s="90">
        <f t="shared" si="15"/>
        <v>28.377500000000001</v>
      </c>
      <c r="J130" s="90">
        <f t="shared" si="15"/>
        <v>28.4925</v>
      </c>
      <c r="K130" s="90">
        <f t="shared" si="15"/>
        <v>28.247500000000002</v>
      </c>
      <c r="L130" s="90">
        <f t="shared" si="15"/>
        <v>27.814999999999998</v>
      </c>
      <c r="M130" s="90">
        <f t="shared" si="15"/>
        <v>27.137499999999999</v>
      </c>
      <c r="N130" s="18">
        <f t="shared" si="15"/>
        <v>28.071666666666669</v>
      </c>
    </row>
    <row r="131" spans="1:14" ht="15" x14ac:dyDescent="0.25">
      <c r="A131" s="101" t="s">
        <v>24</v>
      </c>
      <c r="B131" s="90">
        <f t="shared" ref="B131:N131" si="16">QUARTILE(B79:B123,2)</f>
        <v>27.3</v>
      </c>
      <c r="C131" s="90">
        <f t="shared" si="16"/>
        <v>27.33</v>
      </c>
      <c r="D131" s="90">
        <f t="shared" si="16"/>
        <v>27.875</v>
      </c>
      <c r="E131" s="90">
        <f t="shared" si="16"/>
        <v>28.814999999999998</v>
      </c>
      <c r="F131" s="90">
        <f t="shared" si="16"/>
        <v>29.25</v>
      </c>
      <c r="G131" s="90">
        <f t="shared" si="16"/>
        <v>29.445</v>
      </c>
      <c r="H131" s="90">
        <f t="shared" si="16"/>
        <v>28.89</v>
      </c>
      <c r="I131" s="90">
        <f t="shared" si="16"/>
        <v>28.844999999999999</v>
      </c>
      <c r="J131" s="90">
        <f t="shared" si="16"/>
        <v>28.994999999999997</v>
      </c>
      <c r="K131" s="90">
        <f t="shared" si="16"/>
        <v>28.901</v>
      </c>
      <c r="L131" s="90">
        <f t="shared" si="16"/>
        <v>28.13</v>
      </c>
      <c r="M131" s="90">
        <f t="shared" si="16"/>
        <v>27.625</v>
      </c>
      <c r="N131" s="18">
        <f t="shared" si="16"/>
        <v>28.459166666666665</v>
      </c>
    </row>
    <row r="132" spans="1:14" ht="15" x14ac:dyDescent="0.25">
      <c r="A132" s="101" t="s">
        <v>25</v>
      </c>
      <c r="B132" s="90">
        <f t="shared" ref="B132:N132" si="17">QUARTILE(B79:B123,3)</f>
        <v>27.664999999999999</v>
      </c>
      <c r="C132" s="90">
        <f t="shared" si="17"/>
        <v>27.805</v>
      </c>
      <c r="D132" s="90">
        <f t="shared" si="17"/>
        <v>28.12</v>
      </c>
      <c r="E132" s="90">
        <f t="shared" si="17"/>
        <v>29.103999999999999</v>
      </c>
      <c r="F132" s="90">
        <f t="shared" si="17"/>
        <v>29.72</v>
      </c>
      <c r="G132" s="90">
        <f t="shared" si="17"/>
        <v>29.89</v>
      </c>
      <c r="H132" s="90">
        <f t="shared" si="17"/>
        <v>29.0825</v>
      </c>
      <c r="I132" s="90">
        <f t="shared" si="17"/>
        <v>29.142499999999998</v>
      </c>
      <c r="J132" s="90">
        <f t="shared" si="17"/>
        <v>29.442500000000003</v>
      </c>
      <c r="K132" s="90">
        <f t="shared" si="17"/>
        <v>29.267499999999998</v>
      </c>
      <c r="L132" s="90">
        <f t="shared" si="17"/>
        <v>28.52</v>
      </c>
      <c r="M132" s="90">
        <f t="shared" si="17"/>
        <v>28.03</v>
      </c>
      <c r="N132" s="18">
        <f t="shared" si="17"/>
        <v>28.780833333333337</v>
      </c>
    </row>
    <row r="135" spans="1:14" ht="15.75" x14ac:dyDescent="0.25">
      <c r="A135" s="12" t="s">
        <v>158</v>
      </c>
    </row>
    <row r="136" spans="1:14" ht="15.75" x14ac:dyDescent="0.25">
      <c r="A136" s="4" t="s">
        <v>15</v>
      </c>
      <c r="B136" s="74" t="s">
        <v>2</v>
      </c>
      <c r="C136" s="74" t="s">
        <v>3</v>
      </c>
      <c r="D136" s="74" t="s">
        <v>4</v>
      </c>
      <c r="E136" s="74" t="s">
        <v>5</v>
      </c>
      <c r="F136" s="74" t="s">
        <v>6</v>
      </c>
      <c r="G136" s="74" t="s">
        <v>16</v>
      </c>
      <c r="H136" s="74" t="s">
        <v>17</v>
      </c>
      <c r="I136" s="74" t="s">
        <v>7</v>
      </c>
      <c r="J136" s="74" t="s">
        <v>8</v>
      </c>
      <c r="K136" s="74" t="s">
        <v>9</v>
      </c>
      <c r="L136" s="74" t="s">
        <v>10</v>
      </c>
      <c r="M136" s="74" t="s">
        <v>11</v>
      </c>
      <c r="N136" s="6" t="s">
        <v>1</v>
      </c>
    </row>
    <row r="137" spans="1:14" ht="15" x14ac:dyDescent="0.25">
      <c r="A137" s="9">
        <v>2002</v>
      </c>
      <c r="E137" s="16">
        <v>28.61</v>
      </c>
      <c r="F137" s="16">
        <v>29.08</v>
      </c>
      <c r="G137" s="16">
        <v>29.59</v>
      </c>
      <c r="H137" s="16">
        <v>29.18</v>
      </c>
      <c r="I137" s="16">
        <v>28.92</v>
      </c>
      <c r="J137" s="16">
        <v>29.58</v>
      </c>
      <c r="K137" s="16">
        <v>29.38</v>
      </c>
      <c r="L137" s="16">
        <v>29.41</v>
      </c>
      <c r="M137" s="16">
        <v>28.52</v>
      </c>
      <c r="N137" s="18"/>
    </row>
    <row r="138" spans="1:14" ht="15" x14ac:dyDescent="0.25">
      <c r="A138" s="9">
        <v>2003</v>
      </c>
      <c r="B138" s="16">
        <v>27.92</v>
      </c>
      <c r="C138" s="16">
        <v>28.17</v>
      </c>
      <c r="D138" s="16">
        <v>28.69</v>
      </c>
      <c r="E138" s="16">
        <v>29.5</v>
      </c>
      <c r="F138" s="16">
        <v>29.48</v>
      </c>
      <c r="G138" s="16">
        <v>29.56</v>
      </c>
      <c r="H138" s="16">
        <v>29.1</v>
      </c>
      <c r="I138" s="16">
        <v>28.78</v>
      </c>
      <c r="N138" s="18"/>
    </row>
    <row r="139" spans="1:14" ht="15" x14ac:dyDescent="0.25">
      <c r="A139" s="9">
        <v>2004</v>
      </c>
      <c r="N139" s="18"/>
    </row>
    <row r="140" spans="1:14" ht="15" x14ac:dyDescent="0.25">
      <c r="A140" s="9">
        <v>2005</v>
      </c>
      <c r="B140" s="16"/>
      <c r="C140" s="16">
        <v>27.33</v>
      </c>
      <c r="D140" s="16">
        <v>28.87</v>
      </c>
      <c r="E140" s="16">
        <v>29.03</v>
      </c>
      <c r="F140" s="16">
        <v>29.17</v>
      </c>
      <c r="G140" s="16">
        <v>29.85</v>
      </c>
      <c r="H140" s="16">
        <v>29.9</v>
      </c>
      <c r="I140" s="16">
        <v>29.17</v>
      </c>
      <c r="J140" s="16">
        <v>29.26</v>
      </c>
      <c r="K140" s="16">
        <v>29.3</v>
      </c>
      <c r="L140" s="16">
        <v>28.31</v>
      </c>
      <c r="M140" s="16">
        <v>27.92</v>
      </c>
      <c r="N140" s="18">
        <f t="shared" ref="N140:N154" si="18">AVERAGE(B140:M140)</f>
        <v>28.919090909090912</v>
      </c>
    </row>
    <row r="141" spans="1:14" ht="15" x14ac:dyDescent="0.25">
      <c r="A141" s="9">
        <v>2006</v>
      </c>
      <c r="B141" s="16">
        <v>27.77</v>
      </c>
      <c r="C141" s="16">
        <v>27.52</v>
      </c>
      <c r="D141" s="16">
        <v>27.85</v>
      </c>
      <c r="E141" s="16">
        <v>28.51</v>
      </c>
      <c r="F141" s="16">
        <v>29.02</v>
      </c>
      <c r="G141" s="16">
        <v>29.38</v>
      </c>
      <c r="H141" s="16">
        <v>29.5</v>
      </c>
      <c r="I141" s="16">
        <v>29.2</v>
      </c>
      <c r="J141" s="16">
        <v>29.34</v>
      </c>
      <c r="K141" s="16">
        <v>29.17</v>
      </c>
      <c r="L141" s="16">
        <v>28.76</v>
      </c>
      <c r="M141" s="16">
        <v>28.29</v>
      </c>
      <c r="N141" s="18">
        <f t="shared" si="18"/>
        <v>28.692499999999999</v>
      </c>
    </row>
    <row r="142" spans="1:14" ht="15" x14ac:dyDescent="0.25">
      <c r="A142" s="9">
        <v>2007</v>
      </c>
      <c r="B142" s="16">
        <v>27.64</v>
      </c>
      <c r="C142" s="16">
        <v>27.97</v>
      </c>
      <c r="D142" s="16">
        <v>28.18</v>
      </c>
      <c r="E142" s="16"/>
      <c r="F142" s="16">
        <v>29.91</v>
      </c>
      <c r="G142" s="16">
        <v>29.53</v>
      </c>
      <c r="H142" s="16">
        <v>29.04</v>
      </c>
      <c r="I142" s="16">
        <v>29.11</v>
      </c>
      <c r="J142" s="16">
        <v>29.45</v>
      </c>
      <c r="K142" s="16">
        <v>29.23</v>
      </c>
      <c r="L142" s="16">
        <v>28.13</v>
      </c>
      <c r="M142" s="16">
        <v>27.55</v>
      </c>
      <c r="N142" s="18">
        <f t="shared" si="18"/>
        <v>28.703636363636363</v>
      </c>
    </row>
    <row r="143" spans="1:14" ht="15" x14ac:dyDescent="0.25">
      <c r="A143" s="9">
        <v>2008</v>
      </c>
      <c r="B143" s="16">
        <v>27.32</v>
      </c>
      <c r="C143" s="16">
        <v>27.6</v>
      </c>
      <c r="D143" s="16">
        <v>28.2</v>
      </c>
      <c r="E143" s="16">
        <v>28.84</v>
      </c>
      <c r="F143" s="16">
        <v>28.98</v>
      </c>
      <c r="G143" s="16">
        <v>29.24</v>
      </c>
      <c r="H143" s="16">
        <v>28.9</v>
      </c>
      <c r="I143" s="16">
        <v>28.82</v>
      </c>
      <c r="J143" s="16">
        <v>29.5</v>
      </c>
      <c r="K143" s="16">
        <v>29.57</v>
      </c>
      <c r="L143" s="16">
        <v>28.38</v>
      </c>
      <c r="M143" s="16">
        <v>27.62</v>
      </c>
      <c r="N143" s="18">
        <f t="shared" si="18"/>
        <v>28.580833333333331</v>
      </c>
    </row>
    <row r="144" spans="1:14" ht="15" x14ac:dyDescent="0.25">
      <c r="A144" s="9">
        <v>2009</v>
      </c>
      <c r="B144" s="16">
        <v>27.35</v>
      </c>
      <c r="C144" s="16">
        <v>27.08</v>
      </c>
      <c r="D144" s="16">
        <v>27.52</v>
      </c>
      <c r="E144" s="16">
        <v>28.57</v>
      </c>
      <c r="F144" s="16">
        <v>29.27</v>
      </c>
      <c r="G144" s="16">
        <v>29.67</v>
      </c>
      <c r="H144" s="16">
        <v>29.08</v>
      </c>
      <c r="I144" s="16">
        <v>28.97</v>
      </c>
      <c r="J144" s="16">
        <v>29.48</v>
      </c>
      <c r="K144" s="16">
        <v>29.26</v>
      </c>
      <c r="L144" s="16">
        <v>28.38</v>
      </c>
      <c r="M144" s="16">
        <v>28.44</v>
      </c>
      <c r="N144" s="18">
        <f t="shared" si="18"/>
        <v>28.589166666666667</v>
      </c>
    </row>
    <row r="145" spans="1:14" ht="15" x14ac:dyDescent="0.25">
      <c r="A145" s="9">
        <v>2010</v>
      </c>
      <c r="B145" s="16">
        <v>27.99</v>
      </c>
      <c r="C145" s="16">
        <v>28.44</v>
      </c>
      <c r="D145" s="16">
        <v>28.58</v>
      </c>
      <c r="E145" s="16">
        <v>29.53</v>
      </c>
      <c r="F145" s="16">
        <v>29.67</v>
      </c>
      <c r="G145" s="16">
        <v>29.79</v>
      </c>
      <c r="H145" s="16">
        <v>29.57</v>
      </c>
      <c r="I145" s="16">
        <v>29.69</v>
      </c>
      <c r="J145" s="16">
        <v>29.23</v>
      </c>
      <c r="K145" s="16">
        <v>28.88</v>
      </c>
      <c r="L145" s="16">
        <v>28.03</v>
      </c>
      <c r="M145" s="16">
        <v>26.39</v>
      </c>
      <c r="N145" s="18">
        <f t="shared" si="18"/>
        <v>28.81583333333333</v>
      </c>
    </row>
    <row r="146" spans="1:14" ht="15" x14ac:dyDescent="0.25">
      <c r="A146" s="9">
        <v>2011</v>
      </c>
      <c r="B146" s="16">
        <v>26.99</v>
      </c>
      <c r="C146" s="16">
        <v>27.89</v>
      </c>
      <c r="D146" s="16">
        <v>28.16</v>
      </c>
      <c r="E146" s="16">
        <v>28.77</v>
      </c>
      <c r="F146" s="16">
        <v>29.58</v>
      </c>
      <c r="G146" s="16">
        <v>29.76</v>
      </c>
      <c r="H146" s="16">
        <v>29.55</v>
      </c>
      <c r="I146" s="16">
        <v>29.59</v>
      </c>
      <c r="J146" s="16">
        <v>29.9</v>
      </c>
      <c r="K146" s="16">
        <v>29.28</v>
      </c>
      <c r="L146" s="16">
        <v>28.44</v>
      </c>
      <c r="M146" s="16">
        <v>27.58</v>
      </c>
      <c r="N146" s="18">
        <f t="shared" si="18"/>
        <v>28.790833333333335</v>
      </c>
    </row>
    <row r="147" spans="1:14" ht="15" x14ac:dyDescent="0.25">
      <c r="A147" s="9">
        <v>2012</v>
      </c>
      <c r="B147" s="16">
        <v>27.56</v>
      </c>
      <c r="C147" s="16">
        <v>27.68</v>
      </c>
      <c r="D147" s="16">
        <v>27.84</v>
      </c>
      <c r="E147" s="16">
        <v>29.11</v>
      </c>
      <c r="F147" s="16">
        <v>29.76</v>
      </c>
      <c r="G147" s="16">
        <v>30.16</v>
      </c>
      <c r="H147" s="16">
        <v>29.24</v>
      </c>
      <c r="I147" s="16">
        <v>29.17</v>
      </c>
      <c r="J147" s="16">
        <v>29.33</v>
      </c>
      <c r="K147" s="16">
        <v>29.2</v>
      </c>
      <c r="L147" s="16">
        <v>28.17</v>
      </c>
      <c r="M147" s="16">
        <v>28.07</v>
      </c>
      <c r="N147" s="18">
        <f t="shared" si="18"/>
        <v>28.774166666666662</v>
      </c>
    </row>
    <row r="148" spans="1:14" ht="15" x14ac:dyDescent="0.25">
      <c r="A148" s="9">
        <v>2013</v>
      </c>
      <c r="B148" s="16">
        <v>28.11</v>
      </c>
      <c r="C148" s="16">
        <v>28.19</v>
      </c>
      <c r="D148" s="16">
        <v>28.41</v>
      </c>
      <c r="E148" s="16">
        <v>29.48</v>
      </c>
      <c r="F148" s="16">
        <v>29.51</v>
      </c>
      <c r="G148" s="16">
        <v>29.48</v>
      </c>
      <c r="H148" s="16">
        <v>29.39</v>
      </c>
      <c r="I148" s="16">
        <v>29.15</v>
      </c>
      <c r="J148" s="16">
        <v>29.58</v>
      </c>
      <c r="K148" s="16">
        <v>29.71</v>
      </c>
      <c r="L148" s="16">
        <v>29.54</v>
      </c>
      <c r="M148" s="16">
        <v>28.82</v>
      </c>
      <c r="N148" s="18">
        <f t="shared" si="18"/>
        <v>29.114166666666666</v>
      </c>
    </row>
    <row r="149" spans="1:14" ht="15" x14ac:dyDescent="0.25">
      <c r="A149" s="9">
        <v>2014</v>
      </c>
      <c r="B149" s="16">
        <v>28.07</v>
      </c>
      <c r="C149" s="16">
        <v>27.98</v>
      </c>
      <c r="D149" s="16">
        <v>28.22</v>
      </c>
      <c r="E149" s="16">
        <v>28.76</v>
      </c>
      <c r="F149" s="16">
        <v>29.28</v>
      </c>
      <c r="G149" s="16">
        <v>29.24</v>
      </c>
      <c r="H149" s="16">
        <v>29.06</v>
      </c>
      <c r="I149" s="16">
        <v>28.82</v>
      </c>
      <c r="J149" s="16">
        <v>29.13</v>
      </c>
      <c r="K149" s="16">
        <v>29.03</v>
      </c>
      <c r="L149" s="16">
        <v>28.66</v>
      </c>
      <c r="M149" s="16">
        <v>27.79</v>
      </c>
      <c r="N149" s="18">
        <f t="shared" si="18"/>
        <v>28.670000000000005</v>
      </c>
    </row>
    <row r="150" spans="1:14" ht="15" x14ac:dyDescent="0.25">
      <c r="A150" s="9">
        <v>2015</v>
      </c>
      <c r="B150" s="87">
        <v>27.34</v>
      </c>
      <c r="C150" s="87">
        <v>27.53</v>
      </c>
      <c r="D150" s="87">
        <v>27.48</v>
      </c>
      <c r="E150" s="87">
        <v>28.4</v>
      </c>
      <c r="F150" s="87">
        <v>28.37</v>
      </c>
      <c r="G150" s="87">
        <v>29.14</v>
      </c>
      <c r="H150" s="87">
        <v>28.3</v>
      </c>
      <c r="I150" s="87">
        <v>28.43</v>
      </c>
      <c r="J150" s="87">
        <v>28.95</v>
      </c>
      <c r="K150" s="16">
        <v>29.53</v>
      </c>
      <c r="L150" s="16">
        <v>29.78</v>
      </c>
      <c r="M150" s="16">
        <v>29.09</v>
      </c>
      <c r="N150" s="18">
        <f t="shared" si="18"/>
        <v>28.528333333333332</v>
      </c>
    </row>
    <row r="151" spans="1:14" ht="15" x14ac:dyDescent="0.25">
      <c r="A151" s="9">
        <v>2016</v>
      </c>
      <c r="B151" s="16">
        <v>28.47</v>
      </c>
      <c r="C151" s="16">
        <v>27.94</v>
      </c>
      <c r="D151" s="16">
        <v>28.49</v>
      </c>
      <c r="E151" s="16">
        <v>29.64</v>
      </c>
      <c r="F151" s="16">
        <v>30.18</v>
      </c>
      <c r="G151" s="16">
        <v>30.33</v>
      </c>
      <c r="H151" s="16">
        <v>29.05</v>
      </c>
      <c r="I151" s="16">
        <v>29.44</v>
      </c>
      <c r="J151" s="16">
        <v>29.6</v>
      </c>
      <c r="K151" s="16">
        <v>29.54</v>
      </c>
      <c r="L151" s="16">
        <v>28.94</v>
      </c>
      <c r="M151" s="16">
        <v>28.39</v>
      </c>
      <c r="N151" s="18">
        <f t="shared" si="18"/>
        <v>29.167500000000004</v>
      </c>
    </row>
    <row r="152" spans="1:14" ht="15" x14ac:dyDescent="0.25">
      <c r="A152" s="9">
        <v>2017</v>
      </c>
      <c r="B152" s="16">
        <v>27.9</v>
      </c>
      <c r="C152" s="16">
        <v>28.24</v>
      </c>
      <c r="D152" s="16">
        <v>28.25</v>
      </c>
      <c r="E152" s="16">
        <v>29.42</v>
      </c>
      <c r="F152" s="16">
        <v>30.02</v>
      </c>
      <c r="G152" s="16">
        <v>29.94</v>
      </c>
      <c r="H152" s="16">
        <v>29.31</v>
      </c>
      <c r="I152" s="16">
        <v>29.6</v>
      </c>
      <c r="J152" s="16">
        <v>29.88</v>
      </c>
      <c r="K152" s="16">
        <v>29.78</v>
      </c>
      <c r="L152" s="16">
        <v>29.23</v>
      </c>
      <c r="M152" s="16">
        <v>27.81</v>
      </c>
      <c r="N152" s="18">
        <f t="shared" si="18"/>
        <v>29.115000000000006</v>
      </c>
    </row>
    <row r="153" spans="1:14" ht="15" x14ac:dyDescent="0.25">
      <c r="A153" s="9">
        <v>2018</v>
      </c>
      <c r="B153" s="16">
        <v>27.31</v>
      </c>
      <c r="C153" s="16">
        <v>27.31</v>
      </c>
      <c r="D153" s="16">
        <v>27.91</v>
      </c>
      <c r="E153" s="16">
        <v>28.85</v>
      </c>
      <c r="F153" s="16">
        <v>29.47</v>
      </c>
      <c r="G153" s="16">
        <v>29.44</v>
      </c>
      <c r="H153" s="16">
        <v>28.79</v>
      </c>
      <c r="I153" s="16">
        <v>29.04</v>
      </c>
      <c r="J153" s="16">
        <v>29.53</v>
      </c>
      <c r="K153" s="16">
        <v>29.1</v>
      </c>
      <c r="L153" s="16">
        <v>28.754000000000001</v>
      </c>
      <c r="M153" s="16">
        <v>28.521999999999998</v>
      </c>
      <c r="N153" s="18">
        <f t="shared" si="18"/>
        <v>28.668833333333335</v>
      </c>
    </row>
    <row r="154" spans="1:14" ht="15" x14ac:dyDescent="0.25">
      <c r="A154" s="9">
        <v>2019</v>
      </c>
      <c r="B154" s="16">
        <v>27.561</v>
      </c>
      <c r="C154" s="16">
        <v>27.76</v>
      </c>
      <c r="D154" s="16">
        <v>28.094000000000001</v>
      </c>
      <c r="E154" s="16">
        <v>29.148</v>
      </c>
      <c r="F154" s="16">
        <v>29.672000000000001</v>
      </c>
      <c r="G154" s="16">
        <v>30.103999999999999</v>
      </c>
      <c r="H154" s="16">
        <v>29.126000000000001</v>
      </c>
      <c r="I154" s="16">
        <v>29.398</v>
      </c>
      <c r="J154" s="16">
        <v>29.472999999999999</v>
      </c>
      <c r="K154" s="16">
        <v>29.617000000000001</v>
      </c>
      <c r="L154" s="16">
        <v>29.314</v>
      </c>
      <c r="M154" s="16">
        <v>28.664000000000001</v>
      </c>
      <c r="N154" s="18">
        <f t="shared" si="18"/>
        <v>28.994250000000005</v>
      </c>
    </row>
    <row r="155" spans="1:14" ht="15" x14ac:dyDescent="0.25">
      <c r="A155" s="9">
        <v>2020</v>
      </c>
      <c r="B155" s="16">
        <v>28.25</v>
      </c>
      <c r="C155" s="16">
        <v>28.306000000000001</v>
      </c>
      <c r="D155" s="16">
        <v>28.513999999999999</v>
      </c>
      <c r="E155" s="16">
        <v>29.516999999999999</v>
      </c>
      <c r="F155" s="16">
        <v>30.119</v>
      </c>
      <c r="G155" s="16">
        <v>29.959</v>
      </c>
      <c r="H155" s="16">
        <v>29.46</v>
      </c>
      <c r="I155" s="16">
        <v>29.556999999999999</v>
      </c>
      <c r="J155" s="16">
        <v>30.395</v>
      </c>
      <c r="K155" s="16">
        <v>30.12</v>
      </c>
      <c r="L155" s="16">
        <v>29.38</v>
      </c>
      <c r="M155" s="16">
        <v>28.548999999999999</v>
      </c>
      <c r="N155" s="18">
        <f>AVERAGE(B155:M155)</f>
        <v>29.343833333333333</v>
      </c>
    </row>
    <row r="156" spans="1:14" ht="15" x14ac:dyDescent="0.25">
      <c r="A156" s="9">
        <v>2021</v>
      </c>
      <c r="B156" s="16">
        <v>28.234999999999999</v>
      </c>
      <c r="C156" s="16">
        <v>28.49</v>
      </c>
      <c r="D156" s="16">
        <v>28.474</v>
      </c>
      <c r="E156" s="16">
        <v>29.108000000000001</v>
      </c>
      <c r="F156" s="16">
        <v>29.404</v>
      </c>
      <c r="G156" s="16">
        <v>29.47</v>
      </c>
      <c r="H156" s="16"/>
      <c r="I156" s="16"/>
      <c r="J156" s="16">
        <v>29.503</v>
      </c>
      <c r="K156" s="16">
        <v>29.946000000000002</v>
      </c>
      <c r="L156" s="16"/>
      <c r="M156" s="16"/>
      <c r="N156" s="18"/>
    </row>
    <row r="157" spans="1:14" ht="15" x14ac:dyDescent="0.25">
      <c r="A157" s="9">
        <v>2022</v>
      </c>
      <c r="B157" s="16"/>
      <c r="C157" s="16"/>
      <c r="D157" s="16"/>
      <c r="E157" s="16"/>
      <c r="F157" s="16"/>
      <c r="G157" s="16"/>
      <c r="H157" s="16"/>
      <c r="I157" s="16"/>
      <c r="J157" s="16"/>
      <c r="K157" s="16"/>
      <c r="L157" s="16"/>
      <c r="M157" s="16"/>
      <c r="N157" s="18"/>
    </row>
    <row r="158" spans="1:14" ht="15" x14ac:dyDescent="0.25">
      <c r="A158" s="9">
        <v>2023</v>
      </c>
      <c r="B158" s="16"/>
      <c r="C158" s="16"/>
      <c r="D158" s="16"/>
      <c r="E158" s="16"/>
      <c r="F158" s="16"/>
      <c r="G158" s="16"/>
      <c r="H158" s="16"/>
      <c r="I158" s="16"/>
      <c r="J158" s="16"/>
      <c r="K158" s="16"/>
      <c r="L158" s="16"/>
      <c r="M158" s="16"/>
      <c r="N158" s="18"/>
    </row>
    <row r="159" spans="1:14" ht="15" x14ac:dyDescent="0.25">
      <c r="A159" s="9">
        <v>2024</v>
      </c>
      <c r="B159" s="16"/>
      <c r="C159" s="16"/>
      <c r="D159" s="16"/>
      <c r="E159" s="16"/>
      <c r="F159" s="16"/>
      <c r="G159" s="16"/>
      <c r="H159" s="16"/>
      <c r="I159" s="16"/>
      <c r="J159" s="16"/>
      <c r="K159" s="16"/>
      <c r="L159" s="16"/>
      <c r="M159" s="16"/>
      <c r="N159" s="18"/>
    </row>
    <row r="160" spans="1:14" ht="15" x14ac:dyDescent="0.25">
      <c r="A160" s="9">
        <v>2025</v>
      </c>
      <c r="B160" s="16"/>
      <c r="C160" s="16"/>
      <c r="D160" s="16"/>
      <c r="E160" s="16"/>
      <c r="F160" s="16"/>
      <c r="G160" s="16"/>
      <c r="H160" s="16"/>
      <c r="I160" s="16"/>
      <c r="J160" s="16"/>
      <c r="K160" s="16"/>
      <c r="L160" s="16"/>
      <c r="M160" s="16"/>
      <c r="N160" s="18"/>
    </row>
    <row r="161" spans="1:14" ht="15" x14ac:dyDescent="0.25">
      <c r="A161" s="9">
        <v>2026</v>
      </c>
      <c r="B161" s="16"/>
      <c r="C161" s="16"/>
      <c r="D161" s="16"/>
      <c r="E161" s="16"/>
      <c r="F161" s="16"/>
      <c r="G161" s="16"/>
      <c r="H161" s="16"/>
      <c r="I161" s="16"/>
      <c r="J161" s="16"/>
      <c r="K161" s="16"/>
      <c r="L161" s="16"/>
      <c r="M161" s="16"/>
      <c r="N161" s="18"/>
    </row>
    <row r="162" spans="1:14" ht="15" x14ac:dyDescent="0.25">
      <c r="A162" s="9">
        <v>2027</v>
      </c>
      <c r="B162" s="16"/>
      <c r="C162" s="16"/>
      <c r="D162" s="16"/>
      <c r="E162" s="16"/>
      <c r="F162" s="16"/>
      <c r="G162" s="16"/>
      <c r="H162" s="16"/>
      <c r="I162" s="16"/>
      <c r="J162" s="16"/>
      <c r="K162" s="16"/>
      <c r="L162" s="16"/>
      <c r="M162" s="16"/>
      <c r="N162" s="18"/>
    </row>
    <row r="163" spans="1:14" x14ac:dyDescent="0.2">
      <c r="A163" s="9">
        <v>2028</v>
      </c>
    </row>
    <row r="164" spans="1:14" ht="15" x14ac:dyDescent="0.25">
      <c r="A164" s="7"/>
      <c r="N164" s="19"/>
    </row>
    <row r="165" spans="1:14" ht="15" x14ac:dyDescent="0.25">
      <c r="A165" s="101" t="s">
        <v>18</v>
      </c>
      <c r="B165" s="90">
        <f t="shared" ref="B165:N165" si="19">AVERAGE(B137:B162)</f>
        <v>27.752117647058821</v>
      </c>
      <c r="C165" s="90">
        <f t="shared" si="19"/>
        <v>27.856999999999999</v>
      </c>
      <c r="D165" s="90">
        <f t="shared" si="19"/>
        <v>28.207333333333334</v>
      </c>
      <c r="E165" s="90">
        <f t="shared" si="19"/>
        <v>29.044055555555556</v>
      </c>
      <c r="F165" s="90">
        <f t="shared" si="19"/>
        <v>29.470789473684206</v>
      </c>
      <c r="G165" s="90">
        <f t="shared" si="19"/>
        <v>29.664894736842108</v>
      </c>
      <c r="H165" s="90">
        <f t="shared" si="19"/>
        <v>29.197000000000003</v>
      </c>
      <c r="I165" s="90">
        <f t="shared" si="19"/>
        <v>29.158611111111114</v>
      </c>
      <c r="J165" s="90">
        <f t="shared" si="19"/>
        <v>29.506166666666665</v>
      </c>
      <c r="K165" s="90">
        <f t="shared" si="19"/>
        <v>29.424611111111112</v>
      </c>
      <c r="L165" s="90">
        <f t="shared" si="19"/>
        <v>28.800470588235299</v>
      </c>
      <c r="M165" s="90">
        <f t="shared" si="19"/>
        <v>28.118529411764698</v>
      </c>
      <c r="N165" s="18">
        <f t="shared" si="19"/>
        <v>28.841748579545456</v>
      </c>
    </row>
    <row r="166" spans="1:14" ht="15" x14ac:dyDescent="0.25">
      <c r="A166" s="101" t="s">
        <v>19</v>
      </c>
      <c r="B166" s="90">
        <f t="shared" ref="B166:N166" si="20">STDEV(B137:B162)</f>
        <v>0.41178496851405061</v>
      </c>
      <c r="C166" s="90">
        <f t="shared" si="20"/>
        <v>0.40884010969340817</v>
      </c>
      <c r="D166" s="90">
        <f t="shared" si="20"/>
        <v>0.38097707202896686</v>
      </c>
      <c r="E166" s="90">
        <f t="shared" si="20"/>
        <v>0.40014122098582433</v>
      </c>
      <c r="F166" s="90">
        <f t="shared" si="20"/>
        <v>0.44567359492836706</v>
      </c>
      <c r="G166" s="90">
        <f t="shared" si="20"/>
        <v>0.33139283415052267</v>
      </c>
      <c r="H166" s="90">
        <f t="shared" si="20"/>
        <v>0.35336316929154443</v>
      </c>
      <c r="I166" s="90">
        <f t="shared" si="20"/>
        <v>0.34067565027869323</v>
      </c>
      <c r="J166" s="90">
        <f t="shared" si="20"/>
        <v>0.32143780845737835</v>
      </c>
      <c r="K166" s="90">
        <f t="shared" si="20"/>
        <v>0.32738736525422713</v>
      </c>
      <c r="L166" s="90">
        <f t="shared" si="20"/>
        <v>0.55168538561926972</v>
      </c>
      <c r="M166" s="90">
        <f t="shared" si="20"/>
        <v>0.63950880737162819</v>
      </c>
      <c r="N166" s="18">
        <f t="shared" si="20"/>
        <v>0.24152318341489634</v>
      </c>
    </row>
    <row r="167" spans="1:14" ht="15" x14ac:dyDescent="0.25">
      <c r="A167" s="101" t="s">
        <v>20</v>
      </c>
      <c r="B167" s="90">
        <f t="shared" ref="B167:N167" si="21">B166/B165*100</f>
        <v>1.4837965655485457</v>
      </c>
      <c r="C167" s="90">
        <f t="shared" si="21"/>
        <v>1.4676386893542313</v>
      </c>
      <c r="D167" s="90">
        <f t="shared" si="21"/>
        <v>1.3506312969285772</v>
      </c>
      <c r="E167" s="90">
        <f t="shared" si="21"/>
        <v>1.3777043643937157</v>
      </c>
      <c r="F167" s="90">
        <f t="shared" si="21"/>
        <v>1.5122553650160238</v>
      </c>
      <c r="G167" s="90">
        <f t="shared" si="21"/>
        <v>1.1171212205211425</v>
      </c>
      <c r="H167" s="90">
        <f t="shared" si="21"/>
        <v>1.2102721830720431</v>
      </c>
      <c r="I167" s="90">
        <f t="shared" si="21"/>
        <v>1.1683534890620224</v>
      </c>
      <c r="J167" s="90">
        <f t="shared" si="21"/>
        <v>1.0893919636823206</v>
      </c>
      <c r="K167" s="90">
        <f t="shared" si="21"/>
        <v>1.11263106933842</v>
      </c>
      <c r="L167" s="90">
        <f t="shared" si="21"/>
        <v>1.9155429559009622</v>
      </c>
      <c r="M167" s="90">
        <f t="shared" si="21"/>
        <v>2.2743323379638047</v>
      </c>
      <c r="N167" s="18">
        <f t="shared" si="21"/>
        <v>0.83740825473454261</v>
      </c>
    </row>
    <row r="168" spans="1:14" ht="15" x14ac:dyDescent="0.25">
      <c r="A168" s="101" t="s">
        <v>21</v>
      </c>
      <c r="B168" s="90">
        <f t="shared" ref="B168:N168" si="22">MIN(B137:B162)</f>
        <v>26.99</v>
      </c>
      <c r="C168" s="90">
        <f t="shared" si="22"/>
        <v>27.08</v>
      </c>
      <c r="D168" s="90">
        <f t="shared" si="22"/>
        <v>27.48</v>
      </c>
      <c r="E168" s="90">
        <f t="shared" si="22"/>
        <v>28.4</v>
      </c>
      <c r="F168" s="90">
        <f t="shared" si="22"/>
        <v>28.37</v>
      </c>
      <c r="G168" s="90">
        <f t="shared" si="22"/>
        <v>29.14</v>
      </c>
      <c r="H168" s="90">
        <f t="shared" si="22"/>
        <v>28.3</v>
      </c>
      <c r="I168" s="90">
        <f t="shared" si="22"/>
        <v>28.43</v>
      </c>
      <c r="J168" s="90">
        <f t="shared" si="22"/>
        <v>28.95</v>
      </c>
      <c r="K168" s="90">
        <f t="shared" si="22"/>
        <v>28.88</v>
      </c>
      <c r="L168" s="90">
        <f t="shared" si="22"/>
        <v>28.03</v>
      </c>
      <c r="M168" s="90">
        <f t="shared" si="22"/>
        <v>26.39</v>
      </c>
      <c r="N168" s="18">
        <f t="shared" si="22"/>
        <v>28.528333333333332</v>
      </c>
    </row>
    <row r="169" spans="1:14" ht="15" x14ac:dyDescent="0.25">
      <c r="A169" s="101" t="s">
        <v>22</v>
      </c>
      <c r="B169" s="90">
        <f t="shared" ref="B169:N169" si="23">MAX(B137:B162)</f>
        <v>28.47</v>
      </c>
      <c r="C169" s="90">
        <f t="shared" si="23"/>
        <v>28.49</v>
      </c>
      <c r="D169" s="90">
        <f t="shared" si="23"/>
        <v>28.87</v>
      </c>
      <c r="E169" s="90">
        <f t="shared" si="23"/>
        <v>29.64</v>
      </c>
      <c r="F169" s="90">
        <f t="shared" si="23"/>
        <v>30.18</v>
      </c>
      <c r="G169" s="90">
        <f t="shared" si="23"/>
        <v>30.33</v>
      </c>
      <c r="H169" s="90">
        <f t="shared" si="23"/>
        <v>29.9</v>
      </c>
      <c r="I169" s="90">
        <f t="shared" si="23"/>
        <v>29.69</v>
      </c>
      <c r="J169" s="90">
        <f t="shared" si="23"/>
        <v>30.395</v>
      </c>
      <c r="K169" s="90">
        <f t="shared" si="23"/>
        <v>30.12</v>
      </c>
      <c r="L169" s="90">
        <f t="shared" si="23"/>
        <v>29.78</v>
      </c>
      <c r="M169" s="90">
        <f t="shared" si="23"/>
        <v>29.09</v>
      </c>
      <c r="N169" s="18">
        <f t="shared" si="23"/>
        <v>29.343833333333333</v>
      </c>
    </row>
    <row r="170" spans="1:14" ht="15" x14ac:dyDescent="0.25">
      <c r="A170" s="101" t="s">
        <v>23</v>
      </c>
      <c r="B170" s="90">
        <f t="shared" ref="B170:N170" si="24">QUARTILE(B137:B162,1)</f>
        <v>27.35</v>
      </c>
      <c r="C170" s="90">
        <f t="shared" si="24"/>
        <v>27.547499999999999</v>
      </c>
      <c r="D170" s="90">
        <f t="shared" si="24"/>
        <v>27.956</v>
      </c>
      <c r="E170" s="90">
        <f t="shared" si="24"/>
        <v>28.762500000000003</v>
      </c>
      <c r="F170" s="90">
        <f t="shared" si="24"/>
        <v>29.22</v>
      </c>
      <c r="G170" s="90">
        <f t="shared" si="24"/>
        <v>29.454999999999998</v>
      </c>
      <c r="H170" s="90">
        <f t="shared" si="24"/>
        <v>29.052500000000002</v>
      </c>
      <c r="I170" s="90">
        <f t="shared" si="24"/>
        <v>28.932500000000001</v>
      </c>
      <c r="J170" s="90">
        <f t="shared" si="24"/>
        <v>29.3325</v>
      </c>
      <c r="K170" s="90">
        <f t="shared" si="24"/>
        <v>29.2075</v>
      </c>
      <c r="L170" s="90">
        <f t="shared" si="24"/>
        <v>28.38</v>
      </c>
      <c r="M170" s="90">
        <f t="shared" si="24"/>
        <v>27.79</v>
      </c>
      <c r="N170" s="18">
        <f t="shared" si="24"/>
        <v>28.66970833333334</v>
      </c>
    </row>
    <row r="171" spans="1:14" ht="15" x14ac:dyDescent="0.25">
      <c r="A171" s="101" t="s">
        <v>24</v>
      </c>
      <c r="B171" s="90">
        <f t="shared" ref="B171:N171" si="25">QUARTILE(B137:B162,2)</f>
        <v>27.77</v>
      </c>
      <c r="C171" s="90">
        <f t="shared" si="25"/>
        <v>27.914999999999999</v>
      </c>
      <c r="D171" s="90">
        <f t="shared" si="25"/>
        <v>28.21</v>
      </c>
      <c r="E171" s="90">
        <f t="shared" si="25"/>
        <v>29.069000000000003</v>
      </c>
      <c r="F171" s="90">
        <f t="shared" si="25"/>
        <v>29.48</v>
      </c>
      <c r="G171" s="90">
        <f t="shared" si="25"/>
        <v>29.59</v>
      </c>
      <c r="H171" s="90">
        <f t="shared" si="25"/>
        <v>29.152999999999999</v>
      </c>
      <c r="I171" s="90">
        <f t="shared" si="25"/>
        <v>29.16</v>
      </c>
      <c r="J171" s="90">
        <f t="shared" si="25"/>
        <v>29.490000000000002</v>
      </c>
      <c r="K171" s="90">
        <f t="shared" si="25"/>
        <v>29.34</v>
      </c>
      <c r="L171" s="90">
        <f t="shared" si="25"/>
        <v>28.754000000000001</v>
      </c>
      <c r="M171" s="90">
        <f t="shared" si="25"/>
        <v>28.29</v>
      </c>
      <c r="N171" s="18">
        <f t="shared" si="25"/>
        <v>28.782499999999999</v>
      </c>
    </row>
    <row r="172" spans="1:14" ht="15" x14ac:dyDescent="0.25">
      <c r="A172" s="101" t="s">
        <v>25</v>
      </c>
      <c r="B172" s="90">
        <f t="shared" ref="B172:N172" si="26">QUARTILE(B137:B162,3)</f>
        <v>28.07</v>
      </c>
      <c r="C172" s="90">
        <f t="shared" si="26"/>
        <v>28.185000000000002</v>
      </c>
      <c r="D172" s="90">
        <f t="shared" si="26"/>
        <v>28.485999999999997</v>
      </c>
      <c r="E172" s="90">
        <f t="shared" si="26"/>
        <v>29.465</v>
      </c>
      <c r="F172" s="90">
        <f t="shared" si="26"/>
        <v>29.716000000000001</v>
      </c>
      <c r="G172" s="90">
        <f t="shared" si="26"/>
        <v>29.895000000000003</v>
      </c>
      <c r="H172" s="90">
        <f t="shared" si="26"/>
        <v>29.442500000000003</v>
      </c>
      <c r="I172" s="90">
        <f t="shared" si="26"/>
        <v>29.429500000000001</v>
      </c>
      <c r="J172" s="90">
        <f t="shared" si="26"/>
        <v>29.58</v>
      </c>
      <c r="K172" s="90">
        <f t="shared" si="26"/>
        <v>29.605250000000002</v>
      </c>
      <c r="L172" s="90">
        <f t="shared" si="26"/>
        <v>29.314</v>
      </c>
      <c r="M172" s="90">
        <f t="shared" si="26"/>
        <v>28.521999999999998</v>
      </c>
      <c r="N172" s="18">
        <f t="shared" si="26"/>
        <v>29.024229166666672</v>
      </c>
    </row>
    <row r="173" spans="1:14" x14ac:dyDescent="0.2">
      <c r="A173" s="71" t="s">
        <v>156</v>
      </c>
    </row>
    <row r="175" spans="1:14" ht="15.75" x14ac:dyDescent="0.25">
      <c r="A175" s="12" t="s">
        <v>98</v>
      </c>
    </row>
    <row r="176" spans="1:14" ht="15.75" x14ac:dyDescent="0.25">
      <c r="A176" s="4" t="s">
        <v>15</v>
      </c>
      <c r="B176" s="74" t="s">
        <v>2</v>
      </c>
      <c r="C176" s="74" t="s">
        <v>3</v>
      </c>
      <c r="D176" s="74" t="s">
        <v>4</v>
      </c>
      <c r="E176" s="74" t="s">
        <v>5</v>
      </c>
      <c r="F176" s="74" t="s">
        <v>6</v>
      </c>
      <c r="G176" s="74" t="s">
        <v>16</v>
      </c>
      <c r="H176" s="74" t="s">
        <v>17</v>
      </c>
      <c r="I176" s="74" t="s">
        <v>7</v>
      </c>
      <c r="J176" s="74" t="s">
        <v>8</v>
      </c>
      <c r="K176" s="74" t="s">
        <v>9</v>
      </c>
      <c r="L176" s="74" t="s">
        <v>10</v>
      </c>
      <c r="M176" s="74" t="s">
        <v>11</v>
      </c>
      <c r="N176" s="6" t="s">
        <v>1</v>
      </c>
    </row>
    <row r="177" spans="1:14" ht="15" x14ac:dyDescent="0.25">
      <c r="A177" s="9">
        <v>1989</v>
      </c>
      <c r="B177" s="16"/>
      <c r="C177" s="16">
        <v>26.47</v>
      </c>
      <c r="D177" s="16">
        <v>27.12</v>
      </c>
      <c r="E177" s="16">
        <v>27.63</v>
      </c>
      <c r="F177" s="16"/>
      <c r="G177" s="16">
        <v>27.95</v>
      </c>
      <c r="H177" s="16">
        <v>27.95</v>
      </c>
      <c r="I177" s="16">
        <v>27.84</v>
      </c>
      <c r="J177" s="16">
        <v>28.32</v>
      </c>
      <c r="K177" s="16">
        <v>28.21</v>
      </c>
      <c r="L177" s="16">
        <v>28</v>
      </c>
      <c r="M177" s="16">
        <v>27.63</v>
      </c>
      <c r="N177" s="18"/>
    </row>
    <row r="178" spans="1:14" ht="15" x14ac:dyDescent="0.25">
      <c r="A178" s="9">
        <v>1990</v>
      </c>
      <c r="B178" s="16">
        <v>26.98</v>
      </c>
      <c r="C178" s="16">
        <v>26.79</v>
      </c>
      <c r="D178" s="16">
        <v>26.74</v>
      </c>
      <c r="E178" s="16">
        <v>27.94</v>
      </c>
      <c r="F178" s="16">
        <v>27.74</v>
      </c>
      <c r="G178" s="16">
        <v>28.25</v>
      </c>
      <c r="H178" s="16">
        <v>28.23</v>
      </c>
      <c r="I178" s="16">
        <v>28.1</v>
      </c>
      <c r="J178" s="16">
        <v>28.45</v>
      </c>
      <c r="K178" s="16">
        <v>28.58</v>
      </c>
      <c r="L178" s="16">
        <v>28.52</v>
      </c>
      <c r="M178" s="16">
        <v>27.77</v>
      </c>
      <c r="N178" s="18">
        <f t="shared" ref="N178:N206" si="27">AVERAGE(B178:M178)</f>
        <v>27.840833333333325</v>
      </c>
    </row>
    <row r="179" spans="1:14" ht="15" x14ac:dyDescent="0.25">
      <c r="A179" s="9">
        <v>1991</v>
      </c>
      <c r="B179" s="16">
        <v>27.65</v>
      </c>
      <c r="C179" s="16">
        <v>26.8</v>
      </c>
      <c r="D179" s="16">
        <v>27.73</v>
      </c>
      <c r="E179" s="16">
        <v>28.52</v>
      </c>
      <c r="F179" s="16">
        <v>28.37</v>
      </c>
      <c r="G179" s="16">
        <v>29.23</v>
      </c>
      <c r="H179" s="16">
        <v>28.85</v>
      </c>
      <c r="I179" s="16">
        <v>28.06</v>
      </c>
      <c r="J179" s="16">
        <v>28.28</v>
      </c>
      <c r="K179" s="16">
        <v>28.53</v>
      </c>
      <c r="L179" s="16">
        <v>27.72</v>
      </c>
      <c r="M179" s="16">
        <v>26.89</v>
      </c>
      <c r="N179" s="18">
        <f t="shared" si="27"/>
        <v>28.052499999999998</v>
      </c>
    </row>
    <row r="180" spans="1:14" ht="15" x14ac:dyDescent="0.25">
      <c r="A180" s="9">
        <v>1992</v>
      </c>
      <c r="B180" s="16">
        <v>26.6</v>
      </c>
      <c r="C180" s="16">
        <v>27.89</v>
      </c>
      <c r="D180" s="16">
        <v>27.89</v>
      </c>
      <c r="E180" s="16">
        <v>28.53</v>
      </c>
      <c r="F180" s="16">
        <v>28.24</v>
      </c>
      <c r="G180" s="16">
        <v>29.7</v>
      </c>
      <c r="H180" s="16">
        <v>28.94</v>
      </c>
      <c r="I180" s="16">
        <v>28.15</v>
      </c>
      <c r="J180" s="16">
        <v>28.3</v>
      </c>
      <c r="K180" s="16">
        <v>28.6</v>
      </c>
      <c r="L180" s="16">
        <v>28.4</v>
      </c>
      <c r="M180" s="16">
        <v>28.47</v>
      </c>
      <c r="N180" s="18">
        <f t="shared" si="27"/>
        <v>28.30916666666667</v>
      </c>
    </row>
    <row r="181" spans="1:14" ht="15" x14ac:dyDescent="0.25">
      <c r="A181" s="9">
        <v>1993</v>
      </c>
      <c r="B181" s="16">
        <v>28.04</v>
      </c>
      <c r="C181" s="16">
        <v>27.97</v>
      </c>
      <c r="D181" s="16">
        <v>28.3</v>
      </c>
      <c r="E181" s="16">
        <v>29.06</v>
      </c>
      <c r="F181" s="16">
        <v>29.56</v>
      </c>
      <c r="G181" s="16">
        <v>29.7</v>
      </c>
      <c r="H181" s="16">
        <v>29.14</v>
      </c>
      <c r="I181" s="16">
        <v>29.09</v>
      </c>
      <c r="J181" s="16">
        <v>28.78</v>
      </c>
      <c r="K181" s="16">
        <v>29.25</v>
      </c>
      <c r="L181" s="16">
        <v>28.54</v>
      </c>
      <c r="M181" s="16">
        <v>28.1</v>
      </c>
      <c r="N181" s="18">
        <f t="shared" si="27"/>
        <v>28.794166666666669</v>
      </c>
    </row>
    <row r="182" spans="1:14" ht="15" x14ac:dyDescent="0.25">
      <c r="A182" s="9">
        <v>1994</v>
      </c>
      <c r="B182" s="16">
        <v>27.89</v>
      </c>
      <c r="C182" s="16">
        <v>27.85</v>
      </c>
      <c r="D182" s="16">
        <v>28.12</v>
      </c>
      <c r="E182" s="16">
        <v>28.38</v>
      </c>
      <c r="F182" s="16">
        <v>28.83</v>
      </c>
      <c r="G182" s="16">
        <v>29.02</v>
      </c>
      <c r="H182" s="16">
        <v>28.48</v>
      </c>
      <c r="I182" s="16">
        <v>28.35</v>
      </c>
      <c r="J182" s="16">
        <v>28.43</v>
      </c>
      <c r="K182" s="16">
        <v>29.41</v>
      </c>
      <c r="L182" s="16">
        <v>28.93</v>
      </c>
      <c r="M182" s="16">
        <v>28.42</v>
      </c>
      <c r="N182" s="18">
        <f t="shared" si="27"/>
        <v>28.509166666666669</v>
      </c>
    </row>
    <row r="183" spans="1:14" ht="15" x14ac:dyDescent="0.25">
      <c r="A183" s="9">
        <v>1995</v>
      </c>
      <c r="B183" s="16">
        <v>27.69</v>
      </c>
      <c r="C183" s="16">
        <v>27.4</v>
      </c>
      <c r="D183" s="16">
        <v>28.09</v>
      </c>
      <c r="E183" s="16">
        <v>28.72</v>
      </c>
      <c r="F183" s="16">
        <v>29.32</v>
      </c>
      <c r="G183" s="16">
        <v>29.53</v>
      </c>
      <c r="H183" s="16">
        <v>29.18</v>
      </c>
      <c r="I183" s="16">
        <v>29.6</v>
      </c>
      <c r="J183" s="16">
        <v>30.18</v>
      </c>
      <c r="K183" s="16">
        <v>29.84</v>
      </c>
      <c r="L183" s="16">
        <v>29.23</v>
      </c>
      <c r="M183" s="16">
        <v>28.56</v>
      </c>
      <c r="N183" s="18">
        <f t="shared" si="27"/>
        <v>28.944999999999997</v>
      </c>
    </row>
    <row r="184" spans="1:14" ht="15" x14ac:dyDescent="0.25">
      <c r="A184" s="9">
        <v>1996</v>
      </c>
      <c r="B184" s="16">
        <v>28</v>
      </c>
      <c r="C184" s="16">
        <v>27.76</v>
      </c>
      <c r="D184" s="16">
        <v>28.34</v>
      </c>
      <c r="E184" s="16">
        <v>28.66</v>
      </c>
      <c r="F184" s="16">
        <v>28.96</v>
      </c>
      <c r="G184" s="16">
        <v>29.15</v>
      </c>
      <c r="H184" s="16">
        <v>28.92</v>
      </c>
      <c r="I184" s="16">
        <v>28.65</v>
      </c>
      <c r="J184" s="16">
        <v>29.48</v>
      </c>
      <c r="K184" s="16">
        <v>29.42</v>
      </c>
      <c r="L184" s="16">
        <v>28.54</v>
      </c>
      <c r="M184" s="16">
        <v>27.45</v>
      </c>
      <c r="N184" s="18">
        <f t="shared" si="27"/>
        <v>28.610833333333336</v>
      </c>
    </row>
    <row r="185" spans="1:14" ht="15" x14ac:dyDescent="0.25">
      <c r="A185" s="9">
        <v>1997</v>
      </c>
      <c r="B185" s="16">
        <v>27.84</v>
      </c>
      <c r="C185" s="16">
        <v>27.67</v>
      </c>
      <c r="D185" s="16">
        <v>27.73</v>
      </c>
      <c r="E185" s="16">
        <v>28.33</v>
      </c>
      <c r="F185" s="16">
        <v>28.82</v>
      </c>
      <c r="G185" s="16">
        <v>29.36</v>
      </c>
      <c r="H185" s="16">
        <v>29.6</v>
      </c>
      <c r="I185" s="16">
        <v>29.59</v>
      </c>
      <c r="J185" s="16">
        <v>29.65</v>
      </c>
      <c r="K185" s="16">
        <v>29.99</v>
      </c>
      <c r="L185" s="16">
        <v>29.18</v>
      </c>
      <c r="M185" s="16">
        <v>29.16</v>
      </c>
      <c r="N185" s="18">
        <f t="shared" si="27"/>
        <v>28.91</v>
      </c>
    </row>
    <row r="186" spans="1:14" ht="15" x14ac:dyDescent="0.25">
      <c r="A186" s="9">
        <v>1998</v>
      </c>
      <c r="B186" s="16">
        <v>28.6</v>
      </c>
      <c r="C186" s="16">
        <v>28.79</v>
      </c>
      <c r="D186" s="16">
        <v>29.16</v>
      </c>
      <c r="E186" s="16">
        <v>29.48</v>
      </c>
      <c r="F186" s="16">
        <v>29.32</v>
      </c>
      <c r="G186" s="16">
        <v>29.8</v>
      </c>
      <c r="H186" s="16">
        <v>29.4</v>
      </c>
      <c r="I186" s="16">
        <v>29.31</v>
      </c>
      <c r="J186" s="16">
        <v>29.8</v>
      </c>
      <c r="K186" s="16">
        <v>30.18</v>
      </c>
      <c r="L186" s="16">
        <v>29.49</v>
      </c>
      <c r="M186" s="16">
        <v>28.27</v>
      </c>
      <c r="N186" s="18">
        <f t="shared" si="27"/>
        <v>29.3</v>
      </c>
    </row>
    <row r="187" spans="1:14" ht="15" x14ac:dyDescent="0.25">
      <c r="A187" s="9">
        <v>1999</v>
      </c>
      <c r="B187" s="16">
        <v>28.09</v>
      </c>
      <c r="C187" s="16">
        <v>27.69</v>
      </c>
      <c r="D187" s="16">
        <v>28.14</v>
      </c>
      <c r="E187" s="16">
        <v>28.53</v>
      </c>
      <c r="F187" s="16">
        <v>29.25</v>
      </c>
      <c r="G187" s="16">
        <v>29.2</v>
      </c>
      <c r="H187" s="16">
        <v>28.92</v>
      </c>
      <c r="I187" s="16">
        <v>28.83</v>
      </c>
      <c r="J187" s="16">
        <v>29.6</v>
      </c>
      <c r="K187" s="16">
        <v>29.38</v>
      </c>
      <c r="L187" s="16">
        <v>28.36</v>
      </c>
      <c r="M187" s="16">
        <v>27.05</v>
      </c>
      <c r="N187" s="18">
        <f t="shared" si="27"/>
        <v>28.58666666666667</v>
      </c>
    </row>
    <row r="188" spans="1:14" ht="15" x14ac:dyDescent="0.25">
      <c r="A188" s="9">
        <v>2000</v>
      </c>
      <c r="B188" s="16">
        <v>26.85</v>
      </c>
      <c r="C188" s="16">
        <v>26.94</v>
      </c>
      <c r="D188" s="16">
        <v>27.27</v>
      </c>
      <c r="E188" s="16">
        <v>28.08</v>
      </c>
      <c r="F188" s="16">
        <v>28.5</v>
      </c>
      <c r="G188" s="16">
        <v>28.81</v>
      </c>
      <c r="H188" s="16">
        <v>28.3</v>
      </c>
      <c r="I188" s="16">
        <v>28.57</v>
      </c>
      <c r="J188" s="16">
        <v>29.19</v>
      </c>
      <c r="K188" s="16">
        <v>28.98</v>
      </c>
      <c r="L188" s="16">
        <v>29.06</v>
      </c>
      <c r="M188" s="16">
        <v>28.25</v>
      </c>
      <c r="N188" s="18">
        <f t="shared" si="27"/>
        <v>28.233333333333334</v>
      </c>
    </row>
    <row r="189" spans="1:14" ht="15" x14ac:dyDescent="0.25">
      <c r="A189" s="9">
        <v>2001</v>
      </c>
      <c r="B189" s="16">
        <v>27.57</v>
      </c>
      <c r="C189" s="16">
        <v>27.23</v>
      </c>
      <c r="D189" s="16">
        <v>27.67</v>
      </c>
      <c r="E189" s="16">
        <v>27.81</v>
      </c>
      <c r="F189" s="16">
        <v>28.6</v>
      </c>
      <c r="G189" s="16">
        <v>29.2</v>
      </c>
      <c r="H189" s="16">
        <v>28.43</v>
      </c>
      <c r="I189" s="16">
        <v>28.89</v>
      </c>
      <c r="J189" s="16">
        <v>29.11</v>
      </c>
      <c r="K189" s="16">
        <v>29.42</v>
      </c>
      <c r="L189" s="16">
        <v>28.41</v>
      </c>
      <c r="M189" s="16">
        <v>27.66</v>
      </c>
      <c r="N189" s="18">
        <f t="shared" si="27"/>
        <v>28.333333333333339</v>
      </c>
    </row>
    <row r="190" spans="1:14" ht="15" x14ac:dyDescent="0.25">
      <c r="A190" s="9">
        <v>2002</v>
      </c>
      <c r="B190" s="16">
        <v>27.87</v>
      </c>
      <c r="C190" s="16">
        <v>27.81</v>
      </c>
      <c r="D190" s="16">
        <v>27.92</v>
      </c>
      <c r="E190" s="16">
        <v>28.33</v>
      </c>
      <c r="F190" s="16">
        <v>28.61</v>
      </c>
      <c r="G190" s="16">
        <v>29.48</v>
      </c>
      <c r="H190" s="16">
        <v>29.05</v>
      </c>
      <c r="I190" s="16">
        <v>28.71</v>
      </c>
      <c r="J190" s="16">
        <v>29.38</v>
      </c>
      <c r="K190" s="16">
        <v>29.32</v>
      </c>
      <c r="L190" s="16">
        <v>28.81</v>
      </c>
      <c r="M190" s="16">
        <v>28.35</v>
      </c>
      <c r="N190" s="18">
        <f t="shared" si="27"/>
        <v>28.63666666666667</v>
      </c>
    </row>
    <row r="191" spans="1:14" ht="15" x14ac:dyDescent="0.25">
      <c r="A191" s="9">
        <v>2003</v>
      </c>
      <c r="B191" s="16">
        <v>27.95</v>
      </c>
      <c r="C191" s="16">
        <v>28.13</v>
      </c>
      <c r="D191" s="16">
        <v>28.34</v>
      </c>
      <c r="E191" s="16">
        <v>29.1</v>
      </c>
      <c r="F191" s="16">
        <v>29.26</v>
      </c>
      <c r="G191" s="16">
        <v>29.1</v>
      </c>
      <c r="H191" s="16">
        <v>28.49</v>
      </c>
      <c r="I191" s="16">
        <v>28.4</v>
      </c>
      <c r="J191" s="16">
        <v>29.36</v>
      </c>
      <c r="K191" s="16">
        <v>29.92</v>
      </c>
      <c r="L191" s="16">
        <v>29.47</v>
      </c>
      <c r="M191" s="16">
        <v>28.18</v>
      </c>
      <c r="N191" s="18">
        <f t="shared" si="27"/>
        <v>28.808333333333334</v>
      </c>
    </row>
    <row r="192" spans="1:14" ht="15" x14ac:dyDescent="0.25">
      <c r="A192" s="9">
        <v>2004</v>
      </c>
      <c r="B192" s="16">
        <v>27.93</v>
      </c>
      <c r="C192" s="16">
        <v>28.33</v>
      </c>
      <c r="D192" s="16">
        <v>27.86</v>
      </c>
      <c r="E192" s="16">
        <v>28.62</v>
      </c>
      <c r="F192" s="16">
        <v>28.71</v>
      </c>
      <c r="G192" s="16">
        <v>29.01</v>
      </c>
      <c r="H192" s="16">
        <v>28.47</v>
      </c>
      <c r="I192" s="16">
        <v>28.85</v>
      </c>
      <c r="J192" s="16">
        <v>29.15</v>
      </c>
      <c r="K192" s="16">
        <v>29.97</v>
      </c>
      <c r="L192" s="16">
        <v>28.89</v>
      </c>
      <c r="M192" s="16">
        <v>28.21</v>
      </c>
      <c r="N192" s="18">
        <f t="shared" si="27"/>
        <v>28.666666666666661</v>
      </c>
    </row>
    <row r="193" spans="1:14" ht="15" x14ac:dyDescent="0.25">
      <c r="A193" s="9">
        <v>2005</v>
      </c>
      <c r="B193" s="16">
        <v>27.43</v>
      </c>
      <c r="C193" s="16">
        <v>27.09</v>
      </c>
      <c r="D193" s="16">
        <v>29.04</v>
      </c>
      <c r="E193" s="16">
        <v>29.2</v>
      </c>
      <c r="F193" s="16">
        <v>29.56</v>
      </c>
      <c r="G193" s="16">
        <v>30.06</v>
      </c>
      <c r="H193" s="16">
        <v>30.4</v>
      </c>
      <c r="I193" s="16">
        <v>29.57</v>
      </c>
      <c r="J193" s="16">
        <v>29.62</v>
      </c>
      <c r="K193" s="16">
        <v>29.75</v>
      </c>
      <c r="L193" s="16">
        <v>28.79</v>
      </c>
      <c r="M193" s="16">
        <v>28.39</v>
      </c>
      <c r="N193" s="18">
        <f t="shared" si="27"/>
        <v>29.074999999999999</v>
      </c>
    </row>
    <row r="194" spans="1:14" ht="15" x14ac:dyDescent="0.25">
      <c r="A194" s="9">
        <v>2006</v>
      </c>
      <c r="B194" s="16">
        <v>28.27</v>
      </c>
      <c r="C194" s="16">
        <v>27.78</v>
      </c>
      <c r="D194" s="16">
        <v>28</v>
      </c>
      <c r="E194" s="16">
        <v>28.49</v>
      </c>
      <c r="F194" s="16">
        <v>29.13</v>
      </c>
      <c r="G194" s="16">
        <v>29.07</v>
      </c>
      <c r="H194" s="16">
        <v>29.28</v>
      </c>
      <c r="I194" s="16">
        <v>29</v>
      </c>
      <c r="J194" s="16">
        <v>29.42</v>
      </c>
      <c r="K194" s="16">
        <v>29.51</v>
      </c>
      <c r="L194" s="16">
        <v>29.2</v>
      </c>
      <c r="M194" s="16">
        <v>28.74</v>
      </c>
      <c r="N194" s="18">
        <f t="shared" si="27"/>
        <v>28.824166666666667</v>
      </c>
    </row>
    <row r="195" spans="1:14" ht="15" x14ac:dyDescent="0.25">
      <c r="A195" s="9">
        <v>2007</v>
      </c>
      <c r="B195" s="16">
        <v>27.92</v>
      </c>
      <c r="C195" s="16">
        <v>27.99</v>
      </c>
      <c r="D195" s="16">
        <v>28.39</v>
      </c>
      <c r="E195" s="16">
        <v>29</v>
      </c>
      <c r="F195" s="16">
        <v>29.65</v>
      </c>
      <c r="G195" s="16">
        <v>29.64</v>
      </c>
      <c r="H195" s="16">
        <v>29.06</v>
      </c>
      <c r="I195" s="16">
        <v>29.27</v>
      </c>
      <c r="J195" s="16">
        <v>29.66</v>
      </c>
      <c r="K195" s="16">
        <v>29.59</v>
      </c>
      <c r="L195" s="16">
        <v>28.4</v>
      </c>
      <c r="M195" s="16">
        <v>27.86</v>
      </c>
      <c r="N195" s="18">
        <f t="shared" si="27"/>
        <v>28.869166666666661</v>
      </c>
    </row>
    <row r="196" spans="1:14" ht="15" x14ac:dyDescent="0.25">
      <c r="A196" s="9">
        <v>2008</v>
      </c>
      <c r="B196" s="16">
        <v>27.56</v>
      </c>
      <c r="C196" s="16">
        <v>27.76</v>
      </c>
      <c r="D196" s="16">
        <v>28.05</v>
      </c>
      <c r="E196" s="16">
        <v>28.64</v>
      </c>
      <c r="F196" s="16">
        <v>28.5</v>
      </c>
      <c r="G196" s="16">
        <v>28.87</v>
      </c>
      <c r="H196" s="16">
        <v>28.88</v>
      </c>
      <c r="I196" s="16">
        <v>28.87</v>
      </c>
      <c r="J196" s="16">
        <v>29.76</v>
      </c>
      <c r="K196" s="16">
        <v>29.78</v>
      </c>
      <c r="L196" s="16">
        <v>28.69</v>
      </c>
      <c r="M196" s="16">
        <v>27.93</v>
      </c>
      <c r="N196" s="18">
        <f t="shared" si="27"/>
        <v>28.607499999999998</v>
      </c>
    </row>
    <row r="197" spans="1:14" ht="15" x14ac:dyDescent="0.25">
      <c r="A197" s="9">
        <v>2009</v>
      </c>
      <c r="B197" s="16">
        <v>27.55</v>
      </c>
      <c r="C197" s="16">
        <v>27.19</v>
      </c>
      <c r="D197" s="16">
        <v>27.36</v>
      </c>
      <c r="E197" s="16">
        <v>28.35</v>
      </c>
      <c r="F197" s="16">
        <v>28.93</v>
      </c>
      <c r="G197" s="16">
        <v>29.48</v>
      </c>
      <c r="H197" s="16">
        <v>29.13</v>
      </c>
      <c r="I197" s="16">
        <v>28.96</v>
      </c>
      <c r="J197" s="16">
        <v>29.56</v>
      </c>
      <c r="K197" s="16">
        <v>29.51</v>
      </c>
      <c r="L197" s="16">
        <v>28.67</v>
      </c>
      <c r="M197" s="16">
        <v>28.72</v>
      </c>
      <c r="N197" s="18">
        <f t="shared" si="27"/>
        <v>28.617499999999996</v>
      </c>
    </row>
    <row r="198" spans="1:14" ht="15" x14ac:dyDescent="0.25">
      <c r="A198" s="9">
        <v>2010</v>
      </c>
      <c r="B198" s="16">
        <v>28.18</v>
      </c>
      <c r="C198" s="16">
        <v>28.52</v>
      </c>
      <c r="D198" s="16">
        <v>28.47</v>
      </c>
      <c r="E198" s="16">
        <v>29.27</v>
      </c>
      <c r="F198" s="16">
        <v>29.47</v>
      </c>
      <c r="G198" s="16">
        <v>29.75</v>
      </c>
      <c r="H198" s="16">
        <v>29.64</v>
      </c>
      <c r="I198" s="16">
        <v>29.93</v>
      </c>
      <c r="J198" s="16">
        <v>29.85</v>
      </c>
      <c r="K198" s="16">
        <v>29.26</v>
      </c>
      <c r="L198" s="16">
        <v>28.32</v>
      </c>
      <c r="M198" s="16">
        <v>26.69</v>
      </c>
      <c r="N198" s="18">
        <f t="shared" si="27"/>
        <v>28.945833333333336</v>
      </c>
    </row>
    <row r="199" spans="1:14" ht="15" x14ac:dyDescent="0.25">
      <c r="A199" s="9">
        <v>2011</v>
      </c>
      <c r="B199" s="16">
        <v>27.23</v>
      </c>
      <c r="C199" s="16">
        <v>27.93</v>
      </c>
      <c r="D199" s="16">
        <v>28.08</v>
      </c>
      <c r="E199" s="16">
        <v>28.68</v>
      </c>
      <c r="F199" s="16">
        <v>29.27</v>
      </c>
      <c r="G199" s="16">
        <v>29.62</v>
      </c>
      <c r="H199" s="16">
        <v>29.42</v>
      </c>
      <c r="I199" s="16">
        <v>29.43</v>
      </c>
      <c r="J199" s="16">
        <v>30.08</v>
      </c>
      <c r="K199" s="16">
        <v>29.81</v>
      </c>
      <c r="L199" s="16">
        <v>28.63</v>
      </c>
      <c r="M199" s="16">
        <v>27.63</v>
      </c>
      <c r="N199" s="18">
        <f t="shared" si="27"/>
        <v>28.817499999999999</v>
      </c>
    </row>
    <row r="200" spans="1:14" ht="15" x14ac:dyDescent="0.25">
      <c r="A200" s="9">
        <v>2012</v>
      </c>
      <c r="B200" s="16">
        <v>27.74</v>
      </c>
      <c r="C200" s="16">
        <v>27.82</v>
      </c>
      <c r="D200" s="16">
        <v>27.71</v>
      </c>
      <c r="E200" s="16">
        <v>28.79</v>
      </c>
      <c r="F200" s="16">
        <v>29.32</v>
      </c>
      <c r="G200" s="16">
        <v>29.84</v>
      </c>
      <c r="H200" s="16">
        <v>29.01</v>
      </c>
      <c r="I200" s="16">
        <v>28.82</v>
      </c>
      <c r="J200" s="16">
        <v>29.19</v>
      </c>
      <c r="K200" s="16">
        <v>29.3</v>
      </c>
      <c r="L200" s="16">
        <v>28.13</v>
      </c>
      <c r="M200" s="16">
        <v>27.88</v>
      </c>
      <c r="N200" s="18">
        <f t="shared" si="27"/>
        <v>28.629166666666666</v>
      </c>
    </row>
    <row r="201" spans="1:14" ht="15" x14ac:dyDescent="0.25">
      <c r="A201" s="9">
        <v>2013</v>
      </c>
      <c r="B201" s="16">
        <v>27.95</v>
      </c>
      <c r="C201" s="16">
        <v>28.04</v>
      </c>
      <c r="D201" s="16">
        <v>27.88</v>
      </c>
      <c r="E201" s="16">
        <v>28.98</v>
      </c>
      <c r="F201" s="16">
        <v>29.02</v>
      </c>
      <c r="G201" s="16">
        <v>29.16</v>
      </c>
      <c r="H201" s="16">
        <v>29.06</v>
      </c>
      <c r="I201" s="16">
        <v>29.05</v>
      </c>
      <c r="J201" s="16">
        <v>29.73</v>
      </c>
      <c r="K201" s="16">
        <v>29.78</v>
      </c>
      <c r="L201" s="16">
        <v>29.65</v>
      </c>
      <c r="M201" s="16">
        <v>28.89</v>
      </c>
      <c r="N201" s="18">
        <f t="shared" si="27"/>
        <v>28.932499999999994</v>
      </c>
    </row>
    <row r="202" spans="1:14" ht="15" x14ac:dyDescent="0.25">
      <c r="A202" s="9">
        <v>2014</v>
      </c>
      <c r="B202" s="16">
        <v>28.2</v>
      </c>
      <c r="C202" s="16">
        <v>28.03</v>
      </c>
      <c r="D202" s="16">
        <v>28.38</v>
      </c>
      <c r="E202" s="16">
        <v>28.75</v>
      </c>
      <c r="F202" s="16">
        <v>29.28</v>
      </c>
      <c r="G202" s="16">
        <v>29.24</v>
      </c>
      <c r="H202" s="16">
        <v>29.06</v>
      </c>
      <c r="I202" s="16">
        <v>28.82</v>
      </c>
      <c r="J202" s="16">
        <v>29.13</v>
      </c>
      <c r="K202" s="16">
        <v>29.03</v>
      </c>
      <c r="L202" s="16">
        <v>28.66</v>
      </c>
      <c r="M202" s="16">
        <v>27.79</v>
      </c>
      <c r="N202" s="18">
        <f t="shared" si="27"/>
        <v>28.697500000000002</v>
      </c>
    </row>
    <row r="203" spans="1:14" ht="15" x14ac:dyDescent="0.25">
      <c r="A203" s="9">
        <v>2015</v>
      </c>
      <c r="B203" s="16">
        <v>28.06</v>
      </c>
      <c r="C203" s="16">
        <v>28.14</v>
      </c>
      <c r="D203" s="16">
        <v>28.15</v>
      </c>
      <c r="E203" s="16">
        <v>28.88</v>
      </c>
      <c r="F203" s="16">
        <v>29</v>
      </c>
      <c r="G203" s="16">
        <v>29.76</v>
      </c>
      <c r="H203" s="16">
        <v>29.11</v>
      </c>
      <c r="I203" s="16">
        <v>29.25</v>
      </c>
      <c r="J203" s="16">
        <v>29.56</v>
      </c>
      <c r="K203" s="16">
        <v>30.49</v>
      </c>
      <c r="L203" s="16">
        <v>30.18</v>
      </c>
      <c r="M203" s="16">
        <v>29.46</v>
      </c>
      <c r="N203" s="18">
        <f t="shared" si="27"/>
        <v>29.169999999999998</v>
      </c>
    </row>
    <row r="204" spans="1:14" ht="15" x14ac:dyDescent="0.25">
      <c r="A204" s="9">
        <v>2016</v>
      </c>
      <c r="B204" s="16">
        <v>28.97</v>
      </c>
      <c r="C204" s="16">
        <v>28.23</v>
      </c>
      <c r="D204" s="16">
        <v>28.69</v>
      </c>
      <c r="E204" s="16">
        <v>29.61</v>
      </c>
      <c r="F204" s="16">
        <v>30.09</v>
      </c>
      <c r="G204" s="16">
        <v>30.37</v>
      </c>
      <c r="H204" s="16">
        <v>29.3</v>
      </c>
      <c r="I204" s="16">
        <v>29.54</v>
      </c>
      <c r="J204" s="16">
        <v>29.9</v>
      </c>
      <c r="K204" s="16">
        <v>29.9</v>
      </c>
      <c r="L204" s="16">
        <v>29.32</v>
      </c>
      <c r="M204" s="16">
        <v>28.78</v>
      </c>
      <c r="N204" s="18">
        <f t="shared" si="27"/>
        <v>29.391666666666662</v>
      </c>
    </row>
    <row r="205" spans="1:14" ht="15" x14ac:dyDescent="0.25">
      <c r="A205" s="9">
        <v>2017</v>
      </c>
      <c r="B205" s="16">
        <v>28.18</v>
      </c>
      <c r="C205" s="16">
        <v>28.35</v>
      </c>
      <c r="D205" s="16">
        <v>28.43</v>
      </c>
      <c r="E205" s="16">
        <v>29.44</v>
      </c>
      <c r="F205" s="16">
        <v>30.02</v>
      </c>
      <c r="G205" s="16">
        <v>29.97</v>
      </c>
      <c r="H205" s="16">
        <v>29.44</v>
      </c>
      <c r="I205" s="16">
        <v>29.69</v>
      </c>
      <c r="J205" s="16">
        <v>30.19</v>
      </c>
      <c r="K205" s="16">
        <v>30.02</v>
      </c>
      <c r="L205" s="16">
        <v>29.49</v>
      </c>
      <c r="M205" s="16">
        <v>28.04</v>
      </c>
      <c r="N205" s="18">
        <f t="shared" si="27"/>
        <v>29.271666666666672</v>
      </c>
    </row>
    <row r="206" spans="1:14" ht="15" x14ac:dyDescent="0.25">
      <c r="A206" s="9">
        <v>2018</v>
      </c>
      <c r="B206" s="16">
        <v>27.436</v>
      </c>
      <c r="C206" s="16">
        <v>27.524999999999999</v>
      </c>
      <c r="D206" s="16">
        <v>28.065000000000001</v>
      </c>
      <c r="E206" s="16">
        <v>28.777000000000001</v>
      </c>
      <c r="F206" s="16">
        <v>29.193000000000001</v>
      </c>
      <c r="G206" s="16">
        <v>29.404</v>
      </c>
      <c r="H206" s="16">
        <v>28.79</v>
      </c>
      <c r="I206" s="16">
        <v>28.905000000000001</v>
      </c>
      <c r="J206" s="16">
        <v>29.317</v>
      </c>
      <c r="K206" s="16">
        <v>29.106999999999999</v>
      </c>
      <c r="L206" s="16">
        <v>28.861000000000001</v>
      </c>
      <c r="M206" s="16">
        <v>28.709</v>
      </c>
      <c r="N206" s="18">
        <f t="shared" si="27"/>
        <v>28.674083333333332</v>
      </c>
    </row>
    <row r="207" spans="1:14" ht="15" x14ac:dyDescent="0.25">
      <c r="A207" s="9">
        <v>2019</v>
      </c>
      <c r="B207" s="16">
        <v>27.67</v>
      </c>
      <c r="C207" s="16">
        <v>27.876999999999999</v>
      </c>
      <c r="D207" s="16">
        <v>27.966000000000001</v>
      </c>
      <c r="E207" s="16">
        <v>28.998999999999999</v>
      </c>
      <c r="F207" s="16"/>
      <c r="G207" s="16"/>
      <c r="H207" s="16"/>
      <c r="I207" s="16"/>
      <c r="J207" s="16"/>
      <c r="K207" s="16"/>
      <c r="L207" s="16"/>
      <c r="M207" s="16"/>
      <c r="N207" s="18"/>
    </row>
    <row r="208" spans="1:14" ht="15" x14ac:dyDescent="0.25">
      <c r="A208" s="9">
        <v>2020</v>
      </c>
      <c r="B208" s="16"/>
      <c r="C208" s="16"/>
      <c r="D208" s="16"/>
      <c r="E208" s="16"/>
      <c r="F208" s="16"/>
      <c r="G208" s="16"/>
      <c r="H208" s="16"/>
      <c r="I208" s="16"/>
      <c r="J208" s="16"/>
      <c r="K208" s="16"/>
      <c r="L208" s="16"/>
      <c r="M208" s="16"/>
      <c r="N208" s="18"/>
    </row>
    <row r="209" spans="1:14" ht="15" x14ac:dyDescent="0.25">
      <c r="A209" s="9">
        <v>2021</v>
      </c>
      <c r="B209" s="16"/>
      <c r="C209" s="16"/>
      <c r="D209" s="16"/>
      <c r="E209" s="16"/>
      <c r="F209" s="16"/>
      <c r="G209" s="16"/>
      <c r="H209" s="16"/>
      <c r="I209" s="16"/>
      <c r="J209" s="16"/>
      <c r="K209" s="16"/>
      <c r="L209" s="16"/>
      <c r="M209" s="16"/>
      <c r="N209" s="18"/>
    </row>
    <row r="210" spans="1:14" ht="15" x14ac:dyDescent="0.25">
      <c r="A210" s="9">
        <v>2022</v>
      </c>
      <c r="B210" s="16"/>
      <c r="C210" s="16"/>
      <c r="D210" s="16"/>
      <c r="E210" s="16"/>
      <c r="F210" s="16"/>
      <c r="G210" s="16"/>
      <c r="H210" s="16"/>
      <c r="I210" s="16"/>
      <c r="J210" s="16"/>
      <c r="K210" s="16"/>
      <c r="L210" s="16"/>
      <c r="M210" s="16"/>
      <c r="N210" s="18"/>
    </row>
    <row r="211" spans="1:14" ht="15" x14ac:dyDescent="0.25">
      <c r="A211" s="9">
        <v>2023</v>
      </c>
      <c r="B211" s="16"/>
      <c r="C211" s="16"/>
      <c r="D211" s="16"/>
      <c r="E211" s="16"/>
      <c r="F211" s="16"/>
      <c r="G211" s="16"/>
      <c r="H211" s="16"/>
      <c r="I211" s="16"/>
      <c r="J211" s="16"/>
      <c r="K211" s="16"/>
      <c r="L211" s="16"/>
      <c r="M211" s="16"/>
      <c r="N211" s="18"/>
    </row>
    <row r="212" spans="1:14" ht="15" x14ac:dyDescent="0.25">
      <c r="A212" s="9">
        <v>2024</v>
      </c>
      <c r="B212" s="16"/>
      <c r="C212" s="16"/>
      <c r="D212" s="16"/>
      <c r="E212" s="16"/>
      <c r="F212" s="16"/>
      <c r="G212" s="16"/>
      <c r="H212" s="16"/>
      <c r="I212" s="16"/>
      <c r="J212" s="16"/>
      <c r="K212" s="16"/>
      <c r="L212" s="16"/>
      <c r="M212" s="16"/>
      <c r="N212" s="18"/>
    </row>
    <row r="213" spans="1:14" ht="15" x14ac:dyDescent="0.25">
      <c r="A213" s="9">
        <v>2025</v>
      </c>
      <c r="B213" s="16"/>
      <c r="C213" s="16"/>
      <c r="D213" s="16"/>
      <c r="E213" s="16"/>
      <c r="F213" s="16"/>
      <c r="G213" s="16"/>
      <c r="H213" s="16"/>
      <c r="I213" s="16"/>
      <c r="J213" s="16"/>
      <c r="K213" s="16"/>
      <c r="L213" s="16"/>
      <c r="M213" s="16"/>
      <c r="N213" s="18"/>
    </row>
    <row r="214" spans="1:14" ht="15" x14ac:dyDescent="0.25">
      <c r="A214" s="9">
        <v>2026</v>
      </c>
      <c r="B214" s="16"/>
      <c r="C214" s="16"/>
      <c r="D214" s="16"/>
      <c r="E214" s="16"/>
      <c r="F214" s="16"/>
      <c r="G214" s="16"/>
      <c r="H214" s="16"/>
      <c r="I214" s="16"/>
      <c r="J214" s="16"/>
      <c r="K214" s="16"/>
      <c r="L214" s="16"/>
      <c r="M214" s="16"/>
      <c r="N214" s="18"/>
    </row>
    <row r="215" spans="1:14" ht="15" x14ac:dyDescent="0.25">
      <c r="A215" s="9">
        <v>2027</v>
      </c>
      <c r="B215" s="16"/>
      <c r="C215" s="16"/>
      <c r="D215" s="16"/>
      <c r="E215" s="16"/>
      <c r="F215" s="16"/>
      <c r="G215" s="16"/>
      <c r="H215" s="16"/>
      <c r="I215" s="16"/>
      <c r="J215" s="16"/>
      <c r="K215" s="16"/>
      <c r="L215" s="16"/>
      <c r="M215" s="16"/>
      <c r="N215" s="18"/>
    </row>
    <row r="216" spans="1:14" ht="15" x14ac:dyDescent="0.25">
      <c r="A216" s="9">
        <v>2028</v>
      </c>
      <c r="B216" s="16"/>
      <c r="C216" s="16"/>
      <c r="D216" s="16"/>
      <c r="E216" s="16"/>
      <c r="F216" s="16"/>
      <c r="G216" s="16"/>
      <c r="H216" s="16"/>
      <c r="I216" s="16"/>
      <c r="J216" s="16"/>
      <c r="K216" s="16"/>
      <c r="L216" s="16"/>
      <c r="M216" s="16"/>
      <c r="N216" s="18"/>
    </row>
    <row r="217" spans="1:14" ht="15" x14ac:dyDescent="0.25">
      <c r="A217" s="7"/>
      <c r="N217" s="19"/>
    </row>
    <row r="218" spans="1:14" ht="15" x14ac:dyDescent="0.25">
      <c r="A218" s="101" t="s">
        <v>18</v>
      </c>
      <c r="B218" s="90">
        <f t="shared" ref="B218:N218" si="28">AVERAGE(B177:B216)</f>
        <v>27.796533333333329</v>
      </c>
      <c r="C218" s="90">
        <f t="shared" si="28"/>
        <v>27.735225806451609</v>
      </c>
      <c r="D218" s="90">
        <f t="shared" si="28"/>
        <v>28.034870967741941</v>
      </c>
      <c r="E218" s="90">
        <f t="shared" si="28"/>
        <v>28.696000000000002</v>
      </c>
      <c r="F218" s="90">
        <f t="shared" si="28"/>
        <v>29.052517241379313</v>
      </c>
      <c r="G218" s="90">
        <f t="shared" si="28"/>
        <v>29.357466666666671</v>
      </c>
      <c r="H218" s="90">
        <f t="shared" si="28"/>
        <v>28.997666666666657</v>
      </c>
      <c r="I218" s="90">
        <f t="shared" si="28"/>
        <v>28.936499999999999</v>
      </c>
      <c r="J218" s="90">
        <f t="shared" si="28"/>
        <v>29.347566666666669</v>
      </c>
      <c r="K218" s="90">
        <f t="shared" si="28"/>
        <v>29.461233333333325</v>
      </c>
      <c r="L218" s="90">
        <f t="shared" si="28"/>
        <v>28.818033333333332</v>
      </c>
      <c r="M218" s="90">
        <f t="shared" si="28"/>
        <v>28.130966666666662</v>
      </c>
      <c r="N218" s="18">
        <f t="shared" si="28"/>
        <v>28.726204022988501</v>
      </c>
    </row>
    <row r="219" spans="1:14" ht="15" x14ac:dyDescent="0.25">
      <c r="A219" s="101" t="s">
        <v>19</v>
      </c>
      <c r="B219" s="90">
        <f t="shared" ref="B219:N219" si="29">STDEV(B177:B216)</f>
        <v>0.48621463497550899</v>
      </c>
      <c r="C219" s="90">
        <f t="shared" si="29"/>
        <v>0.53443388800221225</v>
      </c>
      <c r="D219" s="90">
        <f t="shared" si="29"/>
        <v>0.50543003089352767</v>
      </c>
      <c r="E219" s="90">
        <f t="shared" si="29"/>
        <v>0.47255454711599193</v>
      </c>
      <c r="F219" s="90">
        <f t="shared" si="29"/>
        <v>0.52058913197931378</v>
      </c>
      <c r="G219" s="90">
        <f t="shared" si="29"/>
        <v>0.50426263910327762</v>
      </c>
      <c r="H219" s="90">
        <f t="shared" si="29"/>
        <v>0.48924067367872143</v>
      </c>
      <c r="I219" s="90">
        <f t="shared" si="29"/>
        <v>0.52729490211181018</v>
      </c>
      <c r="J219" s="90">
        <f t="shared" si="29"/>
        <v>0.5544525528242551</v>
      </c>
      <c r="K219" s="90">
        <f t="shared" si="29"/>
        <v>0.5265195862573806</v>
      </c>
      <c r="L219" s="90">
        <f t="shared" si="29"/>
        <v>0.5355295467126896</v>
      </c>
      <c r="M219" s="90">
        <f t="shared" si="29"/>
        <v>0.63840623124461582</v>
      </c>
      <c r="N219" s="18">
        <f t="shared" si="29"/>
        <v>0.35605308787040052</v>
      </c>
    </row>
    <row r="220" spans="1:14" ht="15" x14ac:dyDescent="0.25">
      <c r="A220" s="101" t="s">
        <v>20</v>
      </c>
      <c r="B220" s="90">
        <f t="shared" ref="B220:N220" si="30">B219/B218*100</f>
        <v>1.7491916317220939</v>
      </c>
      <c r="C220" s="90">
        <f t="shared" si="30"/>
        <v>1.9269137800850182</v>
      </c>
      <c r="D220" s="90">
        <f t="shared" si="30"/>
        <v>1.8028619838311222</v>
      </c>
      <c r="E220" s="90">
        <f t="shared" si="30"/>
        <v>1.6467610367855865</v>
      </c>
      <c r="F220" s="90">
        <f t="shared" si="30"/>
        <v>1.7918899338534495</v>
      </c>
      <c r="G220" s="90">
        <f t="shared" si="30"/>
        <v>1.7176640097349822</v>
      </c>
      <c r="H220" s="90">
        <f t="shared" si="30"/>
        <v>1.6871725553046391</v>
      </c>
      <c r="I220" s="90">
        <f t="shared" si="30"/>
        <v>1.8222483787320867</v>
      </c>
      <c r="J220" s="90">
        <f t="shared" si="30"/>
        <v>1.8892624356962757</v>
      </c>
      <c r="K220" s="90">
        <f t="shared" si="30"/>
        <v>1.7871607081081038</v>
      </c>
      <c r="L220" s="90">
        <f t="shared" si="30"/>
        <v>1.8583139956787114</v>
      </c>
      <c r="M220" s="90">
        <f t="shared" si="30"/>
        <v>2.2694073716317935</v>
      </c>
      <c r="N220" s="18">
        <f t="shared" si="30"/>
        <v>1.2394714163607019</v>
      </c>
    </row>
    <row r="221" spans="1:14" ht="15" x14ac:dyDescent="0.25">
      <c r="A221" s="101" t="s">
        <v>21</v>
      </c>
      <c r="B221" s="90">
        <f t="shared" ref="B221:N221" si="31">MIN(B177:B216)</f>
        <v>26.6</v>
      </c>
      <c r="C221" s="90">
        <f t="shared" si="31"/>
        <v>26.47</v>
      </c>
      <c r="D221" s="90">
        <f t="shared" si="31"/>
        <v>26.74</v>
      </c>
      <c r="E221" s="90">
        <f t="shared" si="31"/>
        <v>27.63</v>
      </c>
      <c r="F221" s="90">
        <f t="shared" si="31"/>
        <v>27.74</v>
      </c>
      <c r="G221" s="90">
        <f t="shared" si="31"/>
        <v>27.95</v>
      </c>
      <c r="H221" s="90">
        <f t="shared" si="31"/>
        <v>27.95</v>
      </c>
      <c r="I221" s="90">
        <f t="shared" si="31"/>
        <v>27.84</v>
      </c>
      <c r="J221" s="90">
        <f t="shared" si="31"/>
        <v>28.28</v>
      </c>
      <c r="K221" s="90">
        <f t="shared" si="31"/>
        <v>28.21</v>
      </c>
      <c r="L221" s="90">
        <f t="shared" si="31"/>
        <v>27.72</v>
      </c>
      <c r="M221" s="90">
        <f t="shared" si="31"/>
        <v>26.69</v>
      </c>
      <c r="N221" s="18">
        <f t="shared" si="31"/>
        <v>27.840833333333325</v>
      </c>
    </row>
    <row r="222" spans="1:14" ht="15" x14ac:dyDescent="0.25">
      <c r="A222" s="101" t="s">
        <v>22</v>
      </c>
      <c r="B222" s="90">
        <f t="shared" ref="B222:N222" si="32">MAX(B177:B216)</f>
        <v>28.97</v>
      </c>
      <c r="C222" s="90">
        <f t="shared" si="32"/>
        <v>28.79</v>
      </c>
      <c r="D222" s="90">
        <f t="shared" si="32"/>
        <v>29.16</v>
      </c>
      <c r="E222" s="90">
        <f t="shared" si="32"/>
        <v>29.61</v>
      </c>
      <c r="F222" s="90">
        <f t="shared" si="32"/>
        <v>30.09</v>
      </c>
      <c r="G222" s="90">
        <f t="shared" si="32"/>
        <v>30.37</v>
      </c>
      <c r="H222" s="90">
        <f t="shared" si="32"/>
        <v>30.4</v>
      </c>
      <c r="I222" s="90">
        <f t="shared" si="32"/>
        <v>29.93</v>
      </c>
      <c r="J222" s="90">
        <f t="shared" si="32"/>
        <v>30.19</v>
      </c>
      <c r="K222" s="90">
        <f t="shared" si="32"/>
        <v>30.49</v>
      </c>
      <c r="L222" s="90">
        <f t="shared" si="32"/>
        <v>30.18</v>
      </c>
      <c r="M222" s="90">
        <f t="shared" si="32"/>
        <v>29.46</v>
      </c>
      <c r="N222" s="18">
        <f t="shared" si="32"/>
        <v>29.391666666666662</v>
      </c>
    </row>
    <row r="223" spans="1:14" ht="15" x14ac:dyDescent="0.25">
      <c r="A223" s="101" t="s">
        <v>23</v>
      </c>
      <c r="B223" s="90">
        <f t="shared" ref="B223:N223" si="33">QUARTILE(B177:B216,1)</f>
        <v>27.5625</v>
      </c>
      <c r="C223" s="90">
        <f t="shared" si="33"/>
        <v>27.462499999999999</v>
      </c>
      <c r="D223" s="90">
        <f t="shared" si="33"/>
        <v>27.795000000000002</v>
      </c>
      <c r="E223" s="90">
        <f t="shared" si="33"/>
        <v>28.434999999999999</v>
      </c>
      <c r="F223" s="90">
        <f t="shared" si="33"/>
        <v>28.71</v>
      </c>
      <c r="G223" s="90">
        <f t="shared" si="33"/>
        <v>29.112500000000001</v>
      </c>
      <c r="H223" s="90">
        <f t="shared" si="33"/>
        <v>28.805</v>
      </c>
      <c r="I223" s="90">
        <f t="shared" si="33"/>
        <v>28.664999999999999</v>
      </c>
      <c r="J223" s="90">
        <f t="shared" si="33"/>
        <v>29.134999999999998</v>
      </c>
      <c r="K223" s="90">
        <f t="shared" si="33"/>
        <v>29.252500000000001</v>
      </c>
      <c r="L223" s="90">
        <f t="shared" si="33"/>
        <v>28.4375</v>
      </c>
      <c r="M223" s="90">
        <f t="shared" si="33"/>
        <v>27.774999999999999</v>
      </c>
      <c r="N223" s="18">
        <f t="shared" si="33"/>
        <v>28.607499999999998</v>
      </c>
    </row>
    <row r="224" spans="1:14" ht="15" x14ac:dyDescent="0.25">
      <c r="A224" s="101" t="s">
        <v>24</v>
      </c>
      <c r="B224" s="90">
        <f t="shared" ref="B224:N224" si="34">QUARTILE(B177:B216,2)</f>
        <v>27.880000000000003</v>
      </c>
      <c r="C224" s="90">
        <f t="shared" si="34"/>
        <v>27.82</v>
      </c>
      <c r="D224" s="90">
        <f t="shared" si="34"/>
        <v>28.065000000000001</v>
      </c>
      <c r="E224" s="90">
        <f t="shared" si="34"/>
        <v>28.68</v>
      </c>
      <c r="F224" s="90">
        <f t="shared" si="34"/>
        <v>29.13</v>
      </c>
      <c r="G224" s="90">
        <f t="shared" si="34"/>
        <v>29.381999999999998</v>
      </c>
      <c r="H224" s="90">
        <f t="shared" si="34"/>
        <v>29.055</v>
      </c>
      <c r="I224" s="90">
        <f t="shared" si="34"/>
        <v>28.897500000000001</v>
      </c>
      <c r="J224" s="90">
        <f t="shared" si="34"/>
        <v>29.450000000000003</v>
      </c>
      <c r="K224" s="90">
        <f t="shared" si="34"/>
        <v>29.465000000000003</v>
      </c>
      <c r="L224" s="90">
        <f t="shared" si="34"/>
        <v>28.740000000000002</v>
      </c>
      <c r="M224" s="90">
        <f t="shared" si="34"/>
        <v>28.195</v>
      </c>
      <c r="N224" s="18">
        <f t="shared" si="34"/>
        <v>28.697500000000002</v>
      </c>
    </row>
    <row r="225" spans="1:14" ht="15" x14ac:dyDescent="0.25">
      <c r="A225" s="101" t="s">
        <v>25</v>
      </c>
      <c r="B225" s="90">
        <f t="shared" ref="B225:N225" si="35">QUARTILE(B177:B216,3)</f>
        <v>28.055</v>
      </c>
      <c r="C225" s="90">
        <f t="shared" si="35"/>
        <v>28.035</v>
      </c>
      <c r="D225" s="90">
        <f t="shared" si="35"/>
        <v>28.34</v>
      </c>
      <c r="E225" s="90">
        <f t="shared" si="35"/>
        <v>28.999499999999998</v>
      </c>
      <c r="F225" s="90">
        <f t="shared" si="35"/>
        <v>29.32</v>
      </c>
      <c r="G225" s="90">
        <f t="shared" si="35"/>
        <v>29.7</v>
      </c>
      <c r="H225" s="90">
        <f t="shared" si="35"/>
        <v>29.255000000000003</v>
      </c>
      <c r="I225" s="90">
        <f t="shared" si="35"/>
        <v>29.299999999999997</v>
      </c>
      <c r="J225" s="90">
        <f t="shared" si="35"/>
        <v>29.712499999999999</v>
      </c>
      <c r="K225" s="90">
        <f t="shared" si="35"/>
        <v>29.8325</v>
      </c>
      <c r="L225" s="90">
        <f t="shared" si="35"/>
        <v>29.195</v>
      </c>
      <c r="M225" s="90">
        <f t="shared" si="35"/>
        <v>28.537499999999998</v>
      </c>
      <c r="N225" s="18">
        <f t="shared" si="35"/>
        <v>28.932499999999994</v>
      </c>
    </row>
    <row r="228" spans="1:14" ht="15.75" x14ac:dyDescent="0.25">
      <c r="A228" s="12" t="s">
        <v>99</v>
      </c>
    </row>
    <row r="229" spans="1:14" ht="15.75" x14ac:dyDescent="0.25">
      <c r="A229" s="4" t="s">
        <v>15</v>
      </c>
      <c r="B229" s="74" t="s">
        <v>2</v>
      </c>
      <c r="C229" s="74" t="s">
        <v>3</v>
      </c>
      <c r="D229" s="74" t="s">
        <v>4</v>
      </c>
      <c r="E229" s="74" t="s">
        <v>5</v>
      </c>
      <c r="F229" s="74" t="s">
        <v>6</v>
      </c>
      <c r="G229" s="74" t="s">
        <v>16</v>
      </c>
      <c r="H229" s="74" t="s">
        <v>17</v>
      </c>
      <c r="I229" s="74" t="s">
        <v>7</v>
      </c>
      <c r="J229" s="74" t="s">
        <v>8</v>
      </c>
      <c r="K229" s="74" t="s">
        <v>9</v>
      </c>
      <c r="L229" s="74" t="s">
        <v>10</v>
      </c>
      <c r="M229" s="74" t="s">
        <v>11</v>
      </c>
      <c r="N229" s="6" t="s">
        <v>1</v>
      </c>
    </row>
    <row r="230" spans="1:14" ht="15" x14ac:dyDescent="0.25">
      <c r="A230" s="9">
        <v>1988</v>
      </c>
      <c r="B230" s="16"/>
      <c r="C230" s="16"/>
      <c r="D230" s="16"/>
      <c r="E230" s="16"/>
      <c r="F230" s="16"/>
      <c r="G230" s="16"/>
      <c r="H230" s="16"/>
      <c r="I230" s="16"/>
      <c r="J230" s="16"/>
      <c r="K230" s="16"/>
      <c r="L230" s="16">
        <v>28.23</v>
      </c>
      <c r="M230" s="16">
        <v>27.48</v>
      </c>
      <c r="N230" s="18"/>
    </row>
    <row r="231" spans="1:14" ht="15" x14ac:dyDescent="0.25">
      <c r="A231" s="9">
        <v>1989</v>
      </c>
      <c r="B231" s="16">
        <v>26.88</v>
      </c>
      <c r="C231" s="16">
        <v>26.46</v>
      </c>
      <c r="D231" s="16">
        <v>27.19</v>
      </c>
      <c r="E231" s="16">
        <v>27.59</v>
      </c>
      <c r="F231" s="16">
        <v>28.17</v>
      </c>
      <c r="G231" s="16">
        <v>28.18</v>
      </c>
      <c r="H231" s="16">
        <v>28.03</v>
      </c>
      <c r="I231" s="16">
        <v>27.97</v>
      </c>
      <c r="J231" s="16">
        <v>28.37</v>
      </c>
      <c r="K231" s="16">
        <v>28.32</v>
      </c>
      <c r="L231" s="16">
        <v>28.07</v>
      </c>
      <c r="M231" s="16"/>
      <c r="N231" s="18">
        <f t="shared" ref="N231:N262" si="36">AVERAGE(B231:M231)</f>
        <v>27.74818181818182</v>
      </c>
    </row>
    <row r="232" spans="1:14" ht="15" x14ac:dyDescent="0.25">
      <c r="A232" s="9">
        <v>1990</v>
      </c>
      <c r="B232" s="16"/>
      <c r="C232" s="16">
        <v>26.7</v>
      </c>
      <c r="D232" s="16">
        <v>26.79</v>
      </c>
      <c r="E232" s="16">
        <v>27.65</v>
      </c>
      <c r="F232" s="16">
        <v>27.74</v>
      </c>
      <c r="G232" s="16">
        <v>28.1</v>
      </c>
      <c r="H232" s="16">
        <v>27.95</v>
      </c>
      <c r="I232" s="16">
        <v>27.94</v>
      </c>
      <c r="J232" s="16"/>
      <c r="K232" s="16"/>
      <c r="L232" s="16"/>
      <c r="M232" s="16"/>
      <c r="N232" s="18"/>
    </row>
    <row r="233" spans="1:14" ht="15" x14ac:dyDescent="0.25">
      <c r="A233" s="9">
        <v>1991</v>
      </c>
      <c r="B233" s="16">
        <v>27.03</v>
      </c>
      <c r="C233" s="16">
        <v>26.57</v>
      </c>
      <c r="D233" s="16">
        <v>27.44</v>
      </c>
      <c r="E233" s="16">
        <v>28.08</v>
      </c>
      <c r="F233" s="16">
        <v>27.94</v>
      </c>
      <c r="G233" s="16">
        <v>28.43</v>
      </c>
      <c r="H233" s="16">
        <v>28.4</v>
      </c>
      <c r="I233" s="16">
        <v>28.33</v>
      </c>
      <c r="J233" s="16">
        <v>28.63</v>
      </c>
      <c r="K233" s="16">
        <v>28.92</v>
      </c>
      <c r="L233" s="16">
        <v>28.18</v>
      </c>
      <c r="M233" s="16"/>
      <c r="N233" s="18"/>
    </row>
    <row r="234" spans="1:14" ht="15" x14ac:dyDescent="0.25">
      <c r="A234" s="9">
        <v>1992</v>
      </c>
      <c r="B234" s="16"/>
      <c r="C234" s="16"/>
      <c r="D234" s="16"/>
      <c r="E234" s="16">
        <v>27.95</v>
      </c>
      <c r="F234" s="16">
        <v>27.77</v>
      </c>
      <c r="G234" s="16">
        <v>29.03</v>
      </c>
      <c r="H234" s="16"/>
      <c r="I234" s="16"/>
      <c r="J234" s="16"/>
      <c r="K234" s="16"/>
      <c r="L234" s="16"/>
      <c r="M234" s="16"/>
      <c r="N234" s="18"/>
    </row>
    <row r="235" spans="1:14" ht="15" x14ac:dyDescent="0.25">
      <c r="A235" s="9">
        <v>1993</v>
      </c>
      <c r="B235" s="16"/>
      <c r="C235" s="16"/>
      <c r="D235" s="16"/>
      <c r="E235" s="16">
        <v>28.47</v>
      </c>
      <c r="F235" s="16">
        <v>28.89</v>
      </c>
      <c r="G235" s="16">
        <v>29.14</v>
      </c>
      <c r="H235" s="16">
        <v>28.58</v>
      </c>
      <c r="I235" s="16">
        <v>28.48</v>
      </c>
      <c r="J235" s="16">
        <v>28.49</v>
      </c>
      <c r="K235" s="16">
        <v>28.98</v>
      </c>
      <c r="L235" s="16">
        <v>28.34</v>
      </c>
      <c r="M235" s="16">
        <v>28.11</v>
      </c>
      <c r="N235" s="18"/>
    </row>
    <row r="236" spans="1:14" ht="15" x14ac:dyDescent="0.25">
      <c r="A236" s="9">
        <v>1994</v>
      </c>
      <c r="B236" s="16">
        <v>27.44</v>
      </c>
      <c r="C236" s="16">
        <v>27.61</v>
      </c>
      <c r="D236" s="16">
        <v>27.89</v>
      </c>
      <c r="E236" s="16">
        <v>28.41</v>
      </c>
      <c r="F236" s="16">
        <v>28.7</v>
      </c>
      <c r="G236" s="16">
        <v>28.91</v>
      </c>
      <c r="H236" s="16">
        <v>28.44</v>
      </c>
      <c r="I236" s="16">
        <v>28.33</v>
      </c>
      <c r="J236" s="16">
        <v>28.47</v>
      </c>
      <c r="K236" s="16">
        <v>29.01</v>
      </c>
      <c r="L236" s="16">
        <v>28.56</v>
      </c>
      <c r="M236" s="16">
        <v>28.05</v>
      </c>
      <c r="N236" s="18">
        <f t="shared" si="36"/>
        <v>28.318333333333332</v>
      </c>
    </row>
    <row r="237" spans="1:14" ht="15" x14ac:dyDescent="0.25">
      <c r="A237" s="9">
        <v>1995</v>
      </c>
      <c r="B237" s="16">
        <v>27.66</v>
      </c>
      <c r="C237" s="16">
        <v>27.64</v>
      </c>
      <c r="D237" s="16">
        <v>28.42</v>
      </c>
      <c r="E237" s="16">
        <v>28.95</v>
      </c>
      <c r="F237" s="16">
        <v>29.21</v>
      </c>
      <c r="G237" s="16">
        <v>29.47</v>
      </c>
      <c r="H237" s="16">
        <v>29.09</v>
      </c>
      <c r="I237" s="16">
        <v>29.43</v>
      </c>
      <c r="J237" s="16">
        <v>29.91</v>
      </c>
      <c r="K237" s="16">
        <v>29.16</v>
      </c>
      <c r="L237" s="16">
        <v>28.76</v>
      </c>
      <c r="M237" s="16">
        <v>28.17</v>
      </c>
      <c r="N237" s="18">
        <f t="shared" si="36"/>
        <v>28.822500000000005</v>
      </c>
    </row>
    <row r="238" spans="1:14" ht="15" x14ac:dyDescent="0.25">
      <c r="A238" s="9">
        <v>1996</v>
      </c>
      <c r="B238" s="16">
        <v>27.66</v>
      </c>
      <c r="C238" s="16">
        <v>27.46</v>
      </c>
      <c r="D238" s="16">
        <v>28.18</v>
      </c>
      <c r="E238" s="16">
        <v>28.44</v>
      </c>
      <c r="F238" s="16">
        <v>28.78</v>
      </c>
      <c r="G238" s="16">
        <v>28.89</v>
      </c>
      <c r="H238" s="16">
        <v>28.71</v>
      </c>
      <c r="I238" s="16">
        <v>28.59</v>
      </c>
      <c r="J238" s="16">
        <v>29.36</v>
      </c>
      <c r="K238" s="16">
        <v>29.4</v>
      </c>
      <c r="L238" s="16">
        <v>28.4</v>
      </c>
      <c r="M238" s="16">
        <v>27.42</v>
      </c>
      <c r="N238" s="18">
        <f t="shared" si="36"/>
        <v>28.440833333333334</v>
      </c>
    </row>
    <row r="239" spans="1:14" ht="15" x14ac:dyDescent="0.25">
      <c r="A239" s="9">
        <v>1997</v>
      </c>
      <c r="B239" s="16">
        <v>27.72</v>
      </c>
      <c r="C239" s="16">
        <v>27.64</v>
      </c>
      <c r="D239" s="16">
        <v>27.7</v>
      </c>
      <c r="E239" s="16">
        <v>28.27</v>
      </c>
      <c r="F239" s="16">
        <v>28.75</v>
      </c>
      <c r="G239" s="16">
        <v>28.91</v>
      </c>
      <c r="H239" s="16">
        <v>29.15</v>
      </c>
      <c r="I239" s="16">
        <v>29.33</v>
      </c>
      <c r="J239" s="16">
        <v>29.44</v>
      </c>
      <c r="K239" s="16">
        <v>29.65</v>
      </c>
      <c r="L239" s="16">
        <v>28.86</v>
      </c>
      <c r="M239" s="16">
        <v>28.64</v>
      </c>
      <c r="N239" s="18">
        <f t="shared" si="36"/>
        <v>28.671666666666663</v>
      </c>
    </row>
    <row r="240" spans="1:14" ht="15" x14ac:dyDescent="0.25">
      <c r="A240" s="9">
        <v>1998</v>
      </c>
      <c r="B240" s="16">
        <v>28.2</v>
      </c>
      <c r="C240" s="16">
        <v>28.33</v>
      </c>
      <c r="D240" s="16">
        <v>28.88</v>
      </c>
      <c r="E240" s="16">
        <v>29.2</v>
      </c>
      <c r="F240" s="16">
        <v>29.28</v>
      </c>
      <c r="G240" s="16">
        <v>29.59</v>
      </c>
      <c r="H240" s="16">
        <v>29.07</v>
      </c>
      <c r="I240" s="16">
        <v>29.08</v>
      </c>
      <c r="J240" s="16">
        <v>29.57</v>
      </c>
      <c r="K240" s="16">
        <v>29.92</v>
      </c>
      <c r="L240" s="16">
        <v>29.21</v>
      </c>
      <c r="M240" s="16">
        <v>28.08</v>
      </c>
      <c r="N240" s="18">
        <f t="shared" si="36"/>
        <v>29.034166666666664</v>
      </c>
    </row>
    <row r="241" spans="1:14" ht="15" x14ac:dyDescent="0.25">
      <c r="A241" s="9">
        <v>1999</v>
      </c>
      <c r="B241" s="16">
        <v>27.76</v>
      </c>
      <c r="C241" s="16">
        <v>27.41</v>
      </c>
      <c r="D241" s="16">
        <v>27.84</v>
      </c>
      <c r="E241" s="16">
        <v>28.36</v>
      </c>
      <c r="F241" s="16">
        <v>29.18</v>
      </c>
      <c r="G241" s="16">
        <v>29.02</v>
      </c>
      <c r="H241" s="16">
        <v>28.69</v>
      </c>
      <c r="I241" s="16">
        <v>28.67</v>
      </c>
      <c r="J241" s="16">
        <v>29.25</v>
      </c>
      <c r="K241" s="16">
        <v>29.12</v>
      </c>
      <c r="L241" s="16">
        <v>28.39</v>
      </c>
      <c r="M241" s="16">
        <v>27.07</v>
      </c>
      <c r="N241" s="18">
        <f t="shared" si="36"/>
        <v>28.396666666666665</v>
      </c>
    </row>
    <row r="242" spans="1:14" ht="15" x14ac:dyDescent="0.25">
      <c r="A242" s="9">
        <v>2000</v>
      </c>
      <c r="B242" s="16">
        <v>26.84</v>
      </c>
      <c r="C242" s="16">
        <v>27</v>
      </c>
      <c r="D242" s="16">
        <v>27.27</v>
      </c>
      <c r="E242" s="16">
        <v>28.21</v>
      </c>
      <c r="F242" s="16">
        <v>28.59</v>
      </c>
      <c r="G242" s="16">
        <v>28.78</v>
      </c>
      <c r="H242" s="16">
        <v>28.28</v>
      </c>
      <c r="I242" s="16">
        <v>28.5</v>
      </c>
      <c r="J242" s="16">
        <v>28.94</v>
      </c>
      <c r="K242" s="16">
        <v>28.83</v>
      </c>
      <c r="L242" s="16">
        <v>28.77</v>
      </c>
      <c r="M242" s="16">
        <v>27.98</v>
      </c>
      <c r="N242" s="18">
        <f t="shared" si="36"/>
        <v>28.165833333333335</v>
      </c>
    </row>
    <row r="243" spans="1:14" ht="15" x14ac:dyDescent="0.25">
      <c r="A243" s="9">
        <v>2001</v>
      </c>
      <c r="B243" s="16">
        <v>27.31</v>
      </c>
      <c r="C243" s="16">
        <v>27.01</v>
      </c>
      <c r="D243" s="16">
        <v>27.23</v>
      </c>
      <c r="E243" s="16">
        <v>27.61</v>
      </c>
      <c r="F243" s="16">
        <v>28.33</v>
      </c>
      <c r="G243" s="16">
        <v>28.91</v>
      </c>
      <c r="H243" s="16">
        <v>28.15</v>
      </c>
      <c r="I243" s="16">
        <v>28.92</v>
      </c>
      <c r="J243" s="16">
        <v>29.01</v>
      </c>
      <c r="K243" s="16">
        <v>29.24</v>
      </c>
      <c r="L243" s="16">
        <v>28.18</v>
      </c>
      <c r="M243" s="16">
        <v>27.53</v>
      </c>
      <c r="N243" s="18">
        <f t="shared" si="36"/>
        <v>28.119166666666672</v>
      </c>
    </row>
    <row r="244" spans="1:14" ht="15" x14ac:dyDescent="0.25">
      <c r="A244" s="9">
        <v>2002</v>
      </c>
      <c r="B244" s="16">
        <v>27.8</v>
      </c>
      <c r="C244" s="16">
        <v>27.75</v>
      </c>
      <c r="D244" s="16">
        <v>27.97</v>
      </c>
      <c r="E244" s="16">
        <v>28.36</v>
      </c>
      <c r="F244" s="16">
        <v>28.68</v>
      </c>
      <c r="G244" s="16">
        <v>29.45</v>
      </c>
      <c r="H244" s="16">
        <v>29.04</v>
      </c>
      <c r="I244" s="16">
        <v>28.79</v>
      </c>
      <c r="J244" s="16">
        <v>29.31</v>
      </c>
      <c r="K244" s="16">
        <v>29.19</v>
      </c>
      <c r="L244" s="16">
        <v>28.74</v>
      </c>
      <c r="M244" s="16">
        <v>28.08</v>
      </c>
      <c r="N244" s="18">
        <f t="shared" si="36"/>
        <v>28.596666666666664</v>
      </c>
    </row>
    <row r="245" spans="1:14" ht="15" x14ac:dyDescent="0.25">
      <c r="A245" s="9">
        <v>2003</v>
      </c>
      <c r="B245" s="16">
        <v>27.64</v>
      </c>
      <c r="C245" s="16">
        <v>27.76</v>
      </c>
      <c r="D245" s="16">
        <v>28.06</v>
      </c>
      <c r="E245" s="16">
        <v>28.89</v>
      </c>
      <c r="F245" s="16">
        <v>29</v>
      </c>
      <c r="G245" s="16">
        <v>28.81</v>
      </c>
      <c r="H245" s="16">
        <v>28.58</v>
      </c>
      <c r="I245" s="16">
        <v>28.47</v>
      </c>
      <c r="J245" s="16">
        <v>29.42</v>
      </c>
      <c r="K245" s="16">
        <v>29.65</v>
      </c>
      <c r="L245" s="16">
        <v>29.23</v>
      </c>
      <c r="M245" s="16">
        <v>28.02</v>
      </c>
      <c r="N245" s="18">
        <f t="shared" si="36"/>
        <v>28.627499999999998</v>
      </c>
    </row>
    <row r="246" spans="1:14" ht="15" x14ac:dyDescent="0.25">
      <c r="A246" s="9">
        <v>2004</v>
      </c>
      <c r="B246" s="16">
        <v>27.68</v>
      </c>
      <c r="C246" s="16">
        <v>28</v>
      </c>
      <c r="D246" s="16">
        <v>27.82</v>
      </c>
      <c r="E246" s="16">
        <v>28.48</v>
      </c>
      <c r="F246" s="16">
        <v>28.64</v>
      </c>
      <c r="G246" s="16">
        <v>28.88</v>
      </c>
      <c r="H246" s="16">
        <v>28.27</v>
      </c>
      <c r="I246" s="16">
        <v>28.71</v>
      </c>
      <c r="J246" s="16">
        <v>28.91</v>
      </c>
      <c r="K246" s="16">
        <v>29.6</v>
      </c>
      <c r="L246" s="16">
        <v>28.65</v>
      </c>
      <c r="M246" s="16">
        <v>27.97</v>
      </c>
      <c r="N246" s="18">
        <f t="shared" si="36"/>
        <v>28.467500000000001</v>
      </c>
    </row>
    <row r="247" spans="1:14" ht="15" x14ac:dyDescent="0.25">
      <c r="A247" s="9">
        <v>2005</v>
      </c>
      <c r="B247" s="16">
        <v>27.34</v>
      </c>
      <c r="C247" s="16">
        <v>27.05</v>
      </c>
      <c r="D247" s="16">
        <v>28.11</v>
      </c>
      <c r="E247" s="16">
        <v>28.31</v>
      </c>
      <c r="F247" s="16">
        <v>28.49</v>
      </c>
      <c r="G247" s="16">
        <v>29.12</v>
      </c>
      <c r="H247" s="16">
        <v>29.78</v>
      </c>
      <c r="I247" s="16">
        <v>29.12</v>
      </c>
      <c r="J247" s="16">
        <v>29.14</v>
      </c>
      <c r="K247" s="16">
        <v>29.17</v>
      </c>
      <c r="L247" s="16">
        <v>28.25</v>
      </c>
      <c r="M247" s="16">
        <v>28.11</v>
      </c>
      <c r="N247" s="18">
        <f t="shared" si="36"/>
        <v>28.499166666666671</v>
      </c>
    </row>
    <row r="248" spans="1:14" ht="15" x14ac:dyDescent="0.25">
      <c r="A248" s="9">
        <v>2006</v>
      </c>
      <c r="B248" s="16">
        <v>27.98</v>
      </c>
      <c r="C248" s="16">
        <v>27.63</v>
      </c>
      <c r="D248" s="16">
        <v>27.85</v>
      </c>
      <c r="E248" s="16">
        <v>28.26</v>
      </c>
      <c r="F248" s="16">
        <v>28.98</v>
      </c>
      <c r="G248" s="16">
        <v>28.84</v>
      </c>
      <c r="H248" s="16">
        <v>29.05</v>
      </c>
      <c r="I248" s="16">
        <v>28.81</v>
      </c>
      <c r="J248" s="16">
        <v>29.16</v>
      </c>
      <c r="K248" s="16">
        <v>29.43</v>
      </c>
      <c r="L248" s="16">
        <v>29.1</v>
      </c>
      <c r="M248" s="16">
        <v>28.52</v>
      </c>
      <c r="N248" s="18">
        <f t="shared" si="36"/>
        <v>28.634166666666673</v>
      </c>
    </row>
    <row r="249" spans="1:14" ht="15" x14ac:dyDescent="0.25">
      <c r="A249" s="9">
        <v>2007</v>
      </c>
      <c r="B249" s="16">
        <v>27.78</v>
      </c>
      <c r="C249" s="16">
        <v>27.92</v>
      </c>
      <c r="D249" s="16">
        <v>28.3</v>
      </c>
      <c r="E249" s="16">
        <v>28.93</v>
      </c>
      <c r="F249" s="16">
        <v>29.52</v>
      </c>
      <c r="G249" s="16">
        <v>29.52</v>
      </c>
      <c r="H249" s="16">
        <v>29.08</v>
      </c>
      <c r="I249" s="16">
        <v>29.15</v>
      </c>
      <c r="J249" s="16">
        <v>29.48</v>
      </c>
      <c r="K249" s="16">
        <v>29.49</v>
      </c>
      <c r="L249" s="16">
        <v>27.98</v>
      </c>
      <c r="M249" s="16">
        <v>27.41</v>
      </c>
      <c r="N249" s="18">
        <f t="shared" si="36"/>
        <v>28.713333333333338</v>
      </c>
    </row>
    <row r="250" spans="1:14" ht="15" x14ac:dyDescent="0.25">
      <c r="A250" s="9">
        <v>2008</v>
      </c>
      <c r="B250" s="16">
        <v>27.09</v>
      </c>
      <c r="C250" s="16">
        <v>27.23</v>
      </c>
      <c r="D250" s="16">
        <v>27.61</v>
      </c>
      <c r="E250" s="16">
        <v>28.17</v>
      </c>
      <c r="F250" s="16">
        <v>28.3</v>
      </c>
      <c r="G250" s="16">
        <v>28.67</v>
      </c>
      <c r="H250" s="16">
        <v>28.66</v>
      </c>
      <c r="I250" s="16">
        <v>28.66</v>
      </c>
      <c r="J250" s="16">
        <v>29.37</v>
      </c>
      <c r="K250" s="16">
        <v>29.28</v>
      </c>
      <c r="L250" s="16">
        <v>28.46</v>
      </c>
      <c r="M250" s="16">
        <v>27.66</v>
      </c>
      <c r="N250" s="18">
        <f t="shared" si="36"/>
        <v>28.263333333333332</v>
      </c>
    </row>
    <row r="251" spans="1:14" ht="15" x14ac:dyDescent="0.25">
      <c r="A251" s="9">
        <v>2009</v>
      </c>
      <c r="B251" s="16">
        <v>27.33</v>
      </c>
      <c r="C251" s="16">
        <v>27.05</v>
      </c>
      <c r="D251" s="16">
        <v>27.28</v>
      </c>
      <c r="E251" s="16">
        <v>28.21</v>
      </c>
      <c r="F251" s="16">
        <v>28.86</v>
      </c>
      <c r="G251" s="16">
        <v>29.35</v>
      </c>
      <c r="H251" s="16">
        <v>29.02</v>
      </c>
      <c r="I251" s="16">
        <v>28.85</v>
      </c>
      <c r="J251" s="16">
        <v>29.37</v>
      </c>
      <c r="K251" s="16">
        <v>29.24</v>
      </c>
      <c r="L251" s="16">
        <v>28.54</v>
      </c>
      <c r="M251" s="16">
        <v>28.4</v>
      </c>
      <c r="N251" s="18">
        <f t="shared" si="36"/>
        <v>28.458333333333332</v>
      </c>
    </row>
    <row r="252" spans="1:14" ht="15" x14ac:dyDescent="0.25">
      <c r="A252" s="9">
        <v>2010</v>
      </c>
      <c r="B252" s="16">
        <v>27.97</v>
      </c>
      <c r="C252" s="16">
        <v>28.29</v>
      </c>
      <c r="D252" s="16">
        <v>28.34</v>
      </c>
      <c r="E252" s="16">
        <v>29.2</v>
      </c>
      <c r="F252" s="16">
        <v>29.35</v>
      </c>
      <c r="G252" s="16"/>
      <c r="H252" s="16"/>
      <c r="I252" s="16"/>
      <c r="J252" s="16"/>
      <c r="K252" s="16"/>
      <c r="L252" s="16"/>
      <c r="M252" s="16"/>
      <c r="N252" s="18"/>
    </row>
    <row r="253" spans="1:14" ht="15" x14ac:dyDescent="0.25">
      <c r="A253" s="9">
        <v>2011</v>
      </c>
      <c r="B253" s="16"/>
      <c r="C253" s="16"/>
      <c r="D253" s="16"/>
      <c r="E253" s="16"/>
      <c r="F253" s="16"/>
      <c r="G253" s="16">
        <v>29.37</v>
      </c>
      <c r="H253" s="16">
        <v>29.27</v>
      </c>
      <c r="I253" s="16">
        <v>29.3</v>
      </c>
      <c r="J253" s="16">
        <v>29.73</v>
      </c>
      <c r="K253" s="16">
        <v>29.26</v>
      </c>
      <c r="L253" s="16">
        <v>28.47</v>
      </c>
      <c r="M253" s="16">
        <v>27.5</v>
      </c>
      <c r="N253" s="18"/>
    </row>
    <row r="254" spans="1:14" ht="15" x14ac:dyDescent="0.25">
      <c r="A254" s="9">
        <v>2012</v>
      </c>
      <c r="B254" s="16">
        <v>27.46</v>
      </c>
      <c r="C254" s="16">
        <v>27.55</v>
      </c>
      <c r="D254" s="16">
        <v>27.65</v>
      </c>
      <c r="E254" s="16">
        <v>28.63</v>
      </c>
      <c r="F254" s="16">
        <v>29.09</v>
      </c>
      <c r="G254" s="16">
        <v>29.51</v>
      </c>
      <c r="H254" s="16">
        <v>28.88</v>
      </c>
      <c r="I254" s="16">
        <v>28.68</v>
      </c>
      <c r="J254" s="16">
        <v>29.07</v>
      </c>
      <c r="K254" s="16">
        <v>29.06</v>
      </c>
      <c r="L254" s="16">
        <v>27.88</v>
      </c>
      <c r="M254" s="16">
        <v>27.68</v>
      </c>
      <c r="N254" s="18">
        <f t="shared" si="36"/>
        <v>28.428333333333331</v>
      </c>
    </row>
    <row r="255" spans="1:14" ht="15" x14ac:dyDescent="0.25">
      <c r="A255" s="9">
        <v>2013</v>
      </c>
      <c r="B255" s="16">
        <v>27.65</v>
      </c>
      <c r="C255" s="16">
        <v>27.67</v>
      </c>
      <c r="D255" s="16">
        <v>27.75</v>
      </c>
      <c r="E255" s="16">
        <v>28.65</v>
      </c>
      <c r="F255" s="16">
        <v>28.72</v>
      </c>
      <c r="G255" s="16">
        <v>28.88</v>
      </c>
      <c r="H255" s="16">
        <v>28.92</v>
      </c>
      <c r="I255" s="16">
        <v>28.87</v>
      </c>
      <c r="J255" s="16">
        <v>29.49</v>
      </c>
      <c r="K255" s="16">
        <v>29.38</v>
      </c>
      <c r="L255" s="16">
        <v>29.27</v>
      </c>
      <c r="M255" s="16">
        <v>28.65</v>
      </c>
      <c r="N255" s="18">
        <f t="shared" si="36"/>
        <v>28.658333333333331</v>
      </c>
    </row>
    <row r="256" spans="1:14" ht="15" x14ac:dyDescent="0.25">
      <c r="A256" s="9">
        <v>2014</v>
      </c>
      <c r="B256" s="16">
        <v>27.92</v>
      </c>
      <c r="C256" s="16">
        <v>27.88</v>
      </c>
      <c r="D256" s="16">
        <v>28.16</v>
      </c>
      <c r="E256" s="16">
        <v>28.68</v>
      </c>
      <c r="F256" s="16">
        <v>29.18</v>
      </c>
      <c r="G256" s="16">
        <v>29.29</v>
      </c>
      <c r="H256" s="16">
        <v>29.3</v>
      </c>
      <c r="I256" s="16">
        <v>28.91</v>
      </c>
      <c r="J256" s="16">
        <v>29.3</v>
      </c>
      <c r="K256" s="16">
        <v>29.35</v>
      </c>
      <c r="L256" s="16">
        <v>29.04</v>
      </c>
      <c r="M256" s="16">
        <v>28.17</v>
      </c>
      <c r="N256" s="18">
        <f t="shared" si="36"/>
        <v>28.765000000000004</v>
      </c>
    </row>
    <row r="257" spans="1:14" ht="15" x14ac:dyDescent="0.25">
      <c r="A257" s="9">
        <v>2015</v>
      </c>
      <c r="B257" s="16">
        <v>27.85</v>
      </c>
      <c r="C257" s="16">
        <v>27.93</v>
      </c>
      <c r="D257" s="16">
        <v>27.94</v>
      </c>
      <c r="E257" s="16">
        <v>28.88</v>
      </c>
      <c r="F257" s="16">
        <v>28.86</v>
      </c>
      <c r="G257" s="16">
        <v>29.61</v>
      </c>
      <c r="H257" s="16">
        <v>28.89</v>
      </c>
      <c r="I257" s="16">
        <v>29.04</v>
      </c>
      <c r="J257" s="16">
        <v>29.4</v>
      </c>
      <c r="K257" s="16">
        <v>30.14</v>
      </c>
      <c r="L257" s="16">
        <v>29.68</v>
      </c>
      <c r="M257" s="16">
        <v>28.96</v>
      </c>
      <c r="N257" s="18">
        <f t="shared" si="36"/>
        <v>28.931666666666661</v>
      </c>
    </row>
    <row r="258" spans="1:14" ht="15" x14ac:dyDescent="0.25">
      <c r="A258" s="9">
        <v>2016</v>
      </c>
      <c r="B258" s="16">
        <v>28.38</v>
      </c>
      <c r="C258" s="16">
        <v>27.69</v>
      </c>
      <c r="D258" s="16">
        <v>28.08</v>
      </c>
      <c r="E258" s="16">
        <v>29.08</v>
      </c>
      <c r="F258" s="16">
        <v>29.57</v>
      </c>
      <c r="G258" s="16">
        <v>29.77</v>
      </c>
      <c r="H258" s="16">
        <v>28.98</v>
      </c>
      <c r="I258" s="16">
        <v>29.45</v>
      </c>
      <c r="J258" s="16">
        <v>29.71</v>
      </c>
      <c r="K258" s="16">
        <v>29.72</v>
      </c>
      <c r="L258" s="16">
        <v>29.25</v>
      </c>
      <c r="M258" s="16">
        <v>28.59</v>
      </c>
      <c r="N258" s="18">
        <f t="shared" si="36"/>
        <v>29.022499999999994</v>
      </c>
    </row>
    <row r="259" spans="1:14" ht="15" x14ac:dyDescent="0.25">
      <c r="A259" s="9">
        <v>2017</v>
      </c>
      <c r="B259" s="16">
        <v>27.937000000000001</v>
      </c>
      <c r="C259" s="16">
        <v>28.184999999999999</v>
      </c>
      <c r="D259" s="16">
        <v>28.344000000000001</v>
      </c>
      <c r="E259" s="16">
        <v>29.352</v>
      </c>
      <c r="F259" s="16">
        <v>29.72</v>
      </c>
      <c r="G259" s="16">
        <v>29.620999999999999</v>
      </c>
      <c r="H259" s="16">
        <v>29.077000000000002</v>
      </c>
      <c r="I259" s="16">
        <v>29.35</v>
      </c>
      <c r="J259" s="16">
        <v>29.681000000000001</v>
      </c>
      <c r="K259" s="16">
        <v>29.576000000000001</v>
      </c>
      <c r="L259" s="16">
        <v>29.172999999999998</v>
      </c>
      <c r="M259" s="16">
        <v>27.763000000000002</v>
      </c>
      <c r="N259" s="18">
        <f t="shared" si="36"/>
        <v>28.981583333333333</v>
      </c>
    </row>
    <row r="260" spans="1:14" ht="15" x14ac:dyDescent="0.25">
      <c r="A260" s="9">
        <v>2018</v>
      </c>
      <c r="B260" s="16">
        <v>27.228000000000002</v>
      </c>
      <c r="C260" s="16">
        <v>27.216000000000001</v>
      </c>
      <c r="D260" s="16">
        <v>27.751000000000001</v>
      </c>
      <c r="E260" s="16">
        <v>28.535</v>
      </c>
      <c r="F260" s="16">
        <v>28.995999999999999</v>
      </c>
      <c r="G260" s="16">
        <v>29.13</v>
      </c>
      <c r="H260" s="16">
        <v>28.599</v>
      </c>
      <c r="I260" s="16">
        <v>28.734000000000002</v>
      </c>
      <c r="J260" s="16">
        <v>29.157</v>
      </c>
      <c r="K260" s="16">
        <v>28.902999999999999</v>
      </c>
      <c r="L260" s="16">
        <v>28.626999999999999</v>
      </c>
      <c r="M260" s="16">
        <v>28.402999999999999</v>
      </c>
      <c r="N260" s="18">
        <f t="shared" si="36"/>
        <v>28.439916666666672</v>
      </c>
    </row>
    <row r="261" spans="1:14" ht="15" x14ac:dyDescent="0.25">
      <c r="A261" s="9">
        <v>2019</v>
      </c>
      <c r="B261" s="16">
        <v>27.42</v>
      </c>
      <c r="C261" s="16">
        <v>27.553000000000001</v>
      </c>
      <c r="D261" s="16">
        <v>27.818999999999999</v>
      </c>
      <c r="E261" s="16">
        <v>28.709</v>
      </c>
      <c r="F261" s="16">
        <v>29.292000000000002</v>
      </c>
      <c r="G261" s="16">
        <v>29.817</v>
      </c>
      <c r="H261" s="16">
        <v>28.925000000000001</v>
      </c>
      <c r="I261" s="16">
        <v>29.207000000000001</v>
      </c>
      <c r="J261" s="16">
        <v>29.163</v>
      </c>
      <c r="K261" s="16">
        <v>29.42</v>
      </c>
      <c r="L261" s="16">
        <v>29.219000000000001</v>
      </c>
      <c r="M261" s="16">
        <v>28.611000000000001</v>
      </c>
      <c r="N261" s="18">
        <f t="shared" si="36"/>
        <v>28.762916666666669</v>
      </c>
    </row>
    <row r="262" spans="1:14" ht="15" x14ac:dyDescent="0.25">
      <c r="A262" s="9">
        <v>2020</v>
      </c>
      <c r="B262" s="16">
        <v>28.164000000000001</v>
      </c>
      <c r="C262" s="16">
        <v>28.198</v>
      </c>
      <c r="D262" s="16">
        <v>28.358000000000001</v>
      </c>
      <c r="E262" s="16">
        <v>29.152999999999999</v>
      </c>
      <c r="F262" s="16">
        <v>29.632000000000001</v>
      </c>
      <c r="G262" s="16">
        <v>29.692</v>
      </c>
      <c r="H262" s="16">
        <v>29.195</v>
      </c>
      <c r="I262" s="16">
        <v>29.335999999999999</v>
      </c>
      <c r="J262" s="16">
        <v>29.957999999999998</v>
      </c>
      <c r="K262" s="16">
        <v>29.834</v>
      </c>
      <c r="L262" s="16">
        <v>28.939</v>
      </c>
      <c r="M262" s="16">
        <v>28.213000000000001</v>
      </c>
      <c r="N262" s="18">
        <f t="shared" si="36"/>
        <v>29.056000000000008</v>
      </c>
    </row>
    <row r="263" spans="1:14" ht="15" x14ac:dyDescent="0.25">
      <c r="A263" s="9">
        <v>2021</v>
      </c>
      <c r="B263" s="16">
        <v>27.922999999999998</v>
      </c>
      <c r="C263" s="16">
        <v>28.158000000000001</v>
      </c>
      <c r="D263" s="16">
        <v>28.058</v>
      </c>
      <c r="E263" s="16">
        <v>28.605</v>
      </c>
      <c r="F263" s="16">
        <v>28.905999999999999</v>
      </c>
      <c r="G263"/>
      <c r="H263"/>
      <c r="I263"/>
      <c r="J263"/>
      <c r="K263"/>
      <c r="L263"/>
      <c r="M263"/>
      <c r="N263" s="18"/>
    </row>
    <row r="264" spans="1:14" ht="15" x14ac:dyDescent="0.25">
      <c r="A264" s="9">
        <v>2022</v>
      </c>
      <c r="B264" s="16"/>
      <c r="C264" s="16"/>
      <c r="D264" s="16"/>
      <c r="E264" s="16"/>
      <c r="F264" s="16"/>
      <c r="G264" s="16"/>
      <c r="H264" s="16"/>
      <c r="I264" s="16"/>
      <c r="J264" s="16"/>
      <c r="K264" s="16"/>
      <c r="L264" s="16"/>
      <c r="M264" s="16"/>
      <c r="N264" s="18"/>
    </row>
    <row r="265" spans="1:14" ht="15" x14ac:dyDescent="0.25">
      <c r="A265" s="9">
        <v>2023</v>
      </c>
      <c r="B265" s="16"/>
      <c r="C265" s="16"/>
      <c r="D265" s="16"/>
      <c r="E265" s="16"/>
      <c r="F265" s="16"/>
      <c r="G265" s="16"/>
      <c r="H265" s="16"/>
      <c r="I265" s="16"/>
      <c r="J265" s="16"/>
      <c r="K265" s="16"/>
      <c r="L265" s="16"/>
      <c r="M265" s="16"/>
      <c r="N265" s="18"/>
    </row>
    <row r="266" spans="1:14" ht="15" x14ac:dyDescent="0.25">
      <c r="A266" s="9">
        <v>2024</v>
      </c>
      <c r="B266" s="16"/>
      <c r="C266" s="16"/>
      <c r="D266" s="16"/>
      <c r="E266" s="16"/>
      <c r="F266" s="16"/>
      <c r="G266" s="16"/>
      <c r="H266" s="16"/>
      <c r="I266" s="16"/>
      <c r="J266" s="16"/>
      <c r="K266" s="16"/>
      <c r="L266" s="16"/>
      <c r="M266" s="16"/>
      <c r="N266" s="18"/>
    </row>
    <row r="267" spans="1:14" ht="15" x14ac:dyDescent="0.25">
      <c r="A267" s="9">
        <v>2025</v>
      </c>
      <c r="B267" s="16"/>
      <c r="C267" s="16"/>
      <c r="D267" s="16"/>
      <c r="E267" s="16"/>
      <c r="F267" s="16"/>
      <c r="G267" s="16"/>
      <c r="H267" s="16"/>
      <c r="I267" s="16"/>
      <c r="J267" s="16"/>
      <c r="K267" s="16"/>
      <c r="L267" s="16"/>
      <c r="M267" s="16"/>
      <c r="N267" s="18"/>
    </row>
    <row r="268" spans="1:14" ht="15" x14ac:dyDescent="0.25">
      <c r="A268" s="9">
        <v>2026</v>
      </c>
      <c r="B268" s="16"/>
      <c r="C268" s="16"/>
      <c r="D268" s="16"/>
      <c r="E268" s="16"/>
      <c r="F268" s="16"/>
      <c r="G268" s="16"/>
      <c r="H268" s="16"/>
      <c r="I268" s="16"/>
      <c r="J268" s="16"/>
      <c r="K268" s="16"/>
      <c r="L268" s="16"/>
      <c r="M268" s="16"/>
      <c r="N268" s="18"/>
    </row>
    <row r="269" spans="1:14" ht="15" x14ac:dyDescent="0.25">
      <c r="A269" s="9">
        <v>2027</v>
      </c>
      <c r="B269" s="16"/>
      <c r="C269" s="16"/>
      <c r="D269" s="16"/>
      <c r="E269" s="16"/>
      <c r="F269" s="16"/>
      <c r="G269" s="16"/>
      <c r="H269" s="16"/>
      <c r="I269" s="16"/>
      <c r="J269" s="16"/>
      <c r="K269" s="16"/>
      <c r="L269" s="16"/>
      <c r="M269" s="16"/>
      <c r="N269" s="18"/>
    </row>
    <row r="270" spans="1:14" ht="15" x14ac:dyDescent="0.25">
      <c r="A270" s="9">
        <v>2028</v>
      </c>
      <c r="B270" s="16"/>
      <c r="C270" s="16"/>
      <c r="D270" s="16"/>
      <c r="E270" s="16"/>
      <c r="F270" s="16"/>
      <c r="G270" s="16"/>
      <c r="H270" s="16"/>
      <c r="I270" s="16"/>
      <c r="J270" s="16"/>
      <c r="K270" s="16"/>
      <c r="L270" s="16"/>
      <c r="M270" s="16"/>
      <c r="N270" s="18"/>
    </row>
    <row r="271" spans="1:14" ht="15" x14ac:dyDescent="0.25">
      <c r="A271" s="7"/>
      <c r="N271" s="19"/>
    </row>
    <row r="272" spans="1:14" ht="15" x14ac:dyDescent="0.25">
      <c r="A272" s="101" t="s">
        <v>18</v>
      </c>
      <c r="B272" s="90">
        <f t="shared" ref="B272:N272" si="37">AVERAGE(B230:B270)</f>
        <v>27.622137931034477</v>
      </c>
      <c r="C272" s="90">
        <f t="shared" si="37"/>
        <v>27.551333333333325</v>
      </c>
      <c r="D272" s="90">
        <f t="shared" si="37"/>
        <v>27.869333333333337</v>
      </c>
      <c r="E272" s="90">
        <f t="shared" si="37"/>
        <v>28.508562499999996</v>
      </c>
      <c r="F272" s="90">
        <f t="shared" si="37"/>
        <v>28.847375</v>
      </c>
      <c r="G272" s="90">
        <f t="shared" si="37"/>
        <v>29.119032258064511</v>
      </c>
      <c r="H272" s="90">
        <f t="shared" si="37"/>
        <v>28.801866666666662</v>
      </c>
      <c r="I272" s="90">
        <f t="shared" si="37"/>
        <v>28.833566666666666</v>
      </c>
      <c r="J272" s="90">
        <f t="shared" si="37"/>
        <v>29.250310344827589</v>
      </c>
      <c r="K272" s="90">
        <f t="shared" si="37"/>
        <v>29.318724137931031</v>
      </c>
      <c r="L272" s="90">
        <f t="shared" si="37"/>
        <v>28.681599999999996</v>
      </c>
      <c r="M272" s="90">
        <f t="shared" si="37"/>
        <v>28.04428571428571</v>
      </c>
      <c r="N272" s="18">
        <f t="shared" si="37"/>
        <v>28.577830710955713</v>
      </c>
    </row>
    <row r="273" spans="1:14" ht="15" x14ac:dyDescent="0.25">
      <c r="A273" s="101" t="s">
        <v>19</v>
      </c>
      <c r="B273" s="90">
        <f t="shared" ref="B273:N273" si="38">STDEV(B230:B270)</f>
        <v>0.38674767744597022</v>
      </c>
      <c r="C273" s="90">
        <f t="shared" si="38"/>
        <v>0.50146353622264417</v>
      </c>
      <c r="D273" s="90">
        <f t="shared" si="38"/>
        <v>0.44221669936288277</v>
      </c>
      <c r="E273" s="90">
        <f t="shared" si="38"/>
        <v>0.46055709165902475</v>
      </c>
      <c r="F273" s="90">
        <f t="shared" si="38"/>
        <v>0.50872451192394719</v>
      </c>
      <c r="G273" s="90">
        <f t="shared" si="38"/>
        <v>0.4414734785443678</v>
      </c>
      <c r="H273" s="90">
        <f t="shared" si="38"/>
        <v>0.41618445291790374</v>
      </c>
      <c r="I273" s="90">
        <f t="shared" si="38"/>
        <v>0.40454313808877373</v>
      </c>
      <c r="J273" s="90">
        <f t="shared" si="38"/>
        <v>0.40509876251250465</v>
      </c>
      <c r="K273" s="90">
        <f t="shared" si="38"/>
        <v>0.37112155272437586</v>
      </c>
      <c r="L273" s="90">
        <f t="shared" si="38"/>
        <v>0.45528631385778223</v>
      </c>
      <c r="M273" s="90">
        <f t="shared" si="38"/>
        <v>0.46036433696727908</v>
      </c>
      <c r="N273" s="18">
        <f t="shared" si="38"/>
        <v>0.31317139726942983</v>
      </c>
    </row>
    <row r="274" spans="1:14" ht="15" x14ac:dyDescent="0.25">
      <c r="A274" s="101" t="s">
        <v>20</v>
      </c>
      <c r="B274" s="90">
        <f t="shared" ref="B274:N274" si="39">B273/B272*100</f>
        <v>1.4001366527514336</v>
      </c>
      <c r="C274" s="90">
        <f t="shared" si="39"/>
        <v>1.8201062364409863</v>
      </c>
      <c r="D274" s="90">
        <f t="shared" si="39"/>
        <v>1.5867501890831595</v>
      </c>
      <c r="E274" s="90">
        <f t="shared" si="39"/>
        <v>1.6155044354096242</v>
      </c>
      <c r="F274" s="90">
        <f t="shared" si="39"/>
        <v>1.7635036530150392</v>
      </c>
      <c r="G274" s="90">
        <f t="shared" si="39"/>
        <v>1.5160994178372866</v>
      </c>
      <c r="H274" s="90">
        <f t="shared" si="39"/>
        <v>1.4449912491247228</v>
      </c>
      <c r="I274" s="90">
        <f t="shared" si="39"/>
        <v>1.4030284312916788</v>
      </c>
      <c r="J274" s="90">
        <f t="shared" si="39"/>
        <v>1.384938339924791</v>
      </c>
      <c r="K274" s="90">
        <f t="shared" si="39"/>
        <v>1.265817540280473</v>
      </c>
      <c r="L274" s="90">
        <f t="shared" si="39"/>
        <v>1.5873811567617646</v>
      </c>
      <c r="M274" s="90">
        <f t="shared" si="39"/>
        <v>1.6415619982532497</v>
      </c>
      <c r="N274" s="18">
        <f t="shared" si="39"/>
        <v>1.0958543370101608</v>
      </c>
    </row>
    <row r="275" spans="1:14" ht="15" x14ac:dyDescent="0.25">
      <c r="A275" s="101" t="s">
        <v>21</v>
      </c>
      <c r="B275" s="90">
        <f t="shared" ref="B275:N275" si="40">MIN(B230:B270)</f>
        <v>26.84</v>
      </c>
      <c r="C275" s="90">
        <f t="shared" si="40"/>
        <v>26.46</v>
      </c>
      <c r="D275" s="90">
        <f t="shared" si="40"/>
        <v>26.79</v>
      </c>
      <c r="E275" s="90">
        <f t="shared" si="40"/>
        <v>27.59</v>
      </c>
      <c r="F275" s="90">
        <f t="shared" si="40"/>
        <v>27.74</v>
      </c>
      <c r="G275" s="90">
        <f t="shared" si="40"/>
        <v>28.1</v>
      </c>
      <c r="H275" s="90">
        <f t="shared" si="40"/>
        <v>27.95</v>
      </c>
      <c r="I275" s="90">
        <f t="shared" si="40"/>
        <v>27.94</v>
      </c>
      <c r="J275" s="90">
        <f t="shared" si="40"/>
        <v>28.37</v>
      </c>
      <c r="K275" s="90">
        <f t="shared" si="40"/>
        <v>28.32</v>
      </c>
      <c r="L275" s="90">
        <f t="shared" si="40"/>
        <v>27.88</v>
      </c>
      <c r="M275" s="90">
        <f t="shared" si="40"/>
        <v>27.07</v>
      </c>
      <c r="N275" s="18">
        <f t="shared" si="40"/>
        <v>27.74818181818182</v>
      </c>
    </row>
    <row r="276" spans="1:14" ht="15" x14ac:dyDescent="0.25">
      <c r="A276" s="101" t="s">
        <v>22</v>
      </c>
      <c r="B276" s="90">
        <f t="shared" ref="B276:N276" si="41">MAX(B230:B270)</f>
        <v>28.38</v>
      </c>
      <c r="C276" s="90">
        <f t="shared" si="41"/>
        <v>28.33</v>
      </c>
      <c r="D276" s="90">
        <f t="shared" si="41"/>
        <v>28.88</v>
      </c>
      <c r="E276" s="90">
        <f t="shared" si="41"/>
        <v>29.352</v>
      </c>
      <c r="F276" s="90">
        <f t="shared" si="41"/>
        <v>29.72</v>
      </c>
      <c r="G276" s="90">
        <f t="shared" si="41"/>
        <v>29.817</v>
      </c>
      <c r="H276" s="90">
        <f t="shared" si="41"/>
        <v>29.78</v>
      </c>
      <c r="I276" s="90">
        <f t="shared" si="41"/>
        <v>29.45</v>
      </c>
      <c r="J276" s="90">
        <f t="shared" si="41"/>
        <v>29.957999999999998</v>
      </c>
      <c r="K276" s="90">
        <f t="shared" si="41"/>
        <v>30.14</v>
      </c>
      <c r="L276" s="90">
        <f t="shared" si="41"/>
        <v>29.68</v>
      </c>
      <c r="M276" s="90">
        <f t="shared" si="41"/>
        <v>28.96</v>
      </c>
      <c r="N276" s="18">
        <f t="shared" si="41"/>
        <v>29.056000000000008</v>
      </c>
    </row>
    <row r="277" spans="1:14" ht="15" x14ac:dyDescent="0.25">
      <c r="A277" s="101" t="s">
        <v>23</v>
      </c>
      <c r="B277" s="90">
        <f t="shared" ref="B277:N277" si="42">QUARTILE(B230:B270,1)</f>
        <v>27.34</v>
      </c>
      <c r="C277" s="90">
        <f t="shared" si="42"/>
        <v>27.2195</v>
      </c>
      <c r="D277" s="90">
        <f t="shared" si="42"/>
        <v>27.662499999999998</v>
      </c>
      <c r="E277" s="90">
        <f t="shared" si="42"/>
        <v>28.247500000000002</v>
      </c>
      <c r="F277" s="90">
        <f t="shared" si="42"/>
        <v>28.627500000000001</v>
      </c>
      <c r="G277" s="90">
        <f t="shared" si="42"/>
        <v>28.88</v>
      </c>
      <c r="H277" s="90">
        <f t="shared" si="42"/>
        <v>28.58</v>
      </c>
      <c r="I277" s="90">
        <f t="shared" si="42"/>
        <v>28.607500000000002</v>
      </c>
      <c r="J277" s="90">
        <f t="shared" si="42"/>
        <v>29.07</v>
      </c>
      <c r="K277" s="90">
        <f t="shared" si="42"/>
        <v>29.12</v>
      </c>
      <c r="L277" s="90">
        <f t="shared" si="42"/>
        <v>28.352499999999999</v>
      </c>
      <c r="M277" s="90">
        <f t="shared" si="42"/>
        <v>27.675000000000001</v>
      </c>
      <c r="N277" s="18">
        <f t="shared" si="42"/>
        <v>28.431229166666668</v>
      </c>
    </row>
    <row r="278" spans="1:14" ht="15" x14ac:dyDescent="0.25">
      <c r="A278" s="101" t="s">
        <v>24</v>
      </c>
      <c r="B278" s="90">
        <f t="shared" ref="B278:N278" si="43">QUARTILE(B230:B270,2)</f>
        <v>27.66</v>
      </c>
      <c r="C278" s="90">
        <f t="shared" si="43"/>
        <v>27.634999999999998</v>
      </c>
      <c r="D278" s="90">
        <f t="shared" si="43"/>
        <v>27.87</v>
      </c>
      <c r="E278" s="90">
        <f t="shared" si="43"/>
        <v>28.475000000000001</v>
      </c>
      <c r="F278" s="90">
        <f t="shared" si="43"/>
        <v>28.875</v>
      </c>
      <c r="G278" s="90">
        <f t="shared" si="43"/>
        <v>29.12</v>
      </c>
      <c r="H278" s="90">
        <f t="shared" si="43"/>
        <v>28.905000000000001</v>
      </c>
      <c r="I278" s="90">
        <f t="shared" si="43"/>
        <v>28.83</v>
      </c>
      <c r="J278" s="90">
        <f t="shared" si="43"/>
        <v>29.31</v>
      </c>
      <c r="K278" s="90">
        <f t="shared" si="43"/>
        <v>29.28</v>
      </c>
      <c r="L278" s="90">
        <f t="shared" si="43"/>
        <v>28.638500000000001</v>
      </c>
      <c r="M278" s="90">
        <f t="shared" si="43"/>
        <v>28.08</v>
      </c>
      <c r="N278" s="18">
        <f t="shared" si="43"/>
        <v>28.612083333333331</v>
      </c>
    </row>
    <row r="279" spans="1:14" ht="15" x14ac:dyDescent="0.25">
      <c r="A279" s="101" t="s">
        <v>25</v>
      </c>
      <c r="B279" s="90">
        <f t="shared" ref="B279:N279" si="44">QUARTILE(B230:B270,3)</f>
        <v>27.92</v>
      </c>
      <c r="C279" s="90">
        <f t="shared" si="44"/>
        <v>27.91</v>
      </c>
      <c r="D279" s="90">
        <f t="shared" si="44"/>
        <v>28.147500000000001</v>
      </c>
      <c r="E279" s="90">
        <f t="shared" si="44"/>
        <v>28.8825</v>
      </c>
      <c r="F279" s="90">
        <f t="shared" si="44"/>
        <v>29.1875</v>
      </c>
      <c r="G279" s="90">
        <f t="shared" si="44"/>
        <v>29.490000000000002</v>
      </c>
      <c r="H279" s="90">
        <f t="shared" si="44"/>
        <v>29.07525</v>
      </c>
      <c r="I279" s="90">
        <f t="shared" si="44"/>
        <v>29.142499999999998</v>
      </c>
      <c r="J279" s="90">
        <f t="shared" si="44"/>
        <v>29.48</v>
      </c>
      <c r="K279" s="90">
        <f t="shared" si="44"/>
        <v>29.576000000000001</v>
      </c>
      <c r="L279" s="90">
        <f t="shared" si="44"/>
        <v>29.085000000000001</v>
      </c>
      <c r="M279" s="90">
        <f t="shared" si="44"/>
        <v>28.400749999999999</v>
      </c>
      <c r="N279" s="18">
        <f t="shared" si="44"/>
        <v>28.764479166666671</v>
      </c>
    </row>
    <row r="282" spans="1:14" ht="15.75" x14ac:dyDescent="0.25">
      <c r="A282" s="12" t="s">
        <v>180</v>
      </c>
    </row>
    <row r="283" spans="1:14" ht="15.75" x14ac:dyDescent="0.25">
      <c r="A283" s="4" t="s">
        <v>15</v>
      </c>
      <c r="B283" s="74" t="s">
        <v>2</v>
      </c>
      <c r="C283" s="74" t="s">
        <v>3</v>
      </c>
      <c r="D283" s="74" t="s">
        <v>4</v>
      </c>
      <c r="E283" s="74" t="s">
        <v>5</v>
      </c>
      <c r="F283" s="74" t="s">
        <v>6</v>
      </c>
      <c r="G283" s="74" t="s">
        <v>16</v>
      </c>
      <c r="H283" s="74" t="s">
        <v>17</v>
      </c>
      <c r="I283" s="74" t="s">
        <v>7</v>
      </c>
      <c r="J283" s="74" t="s">
        <v>8</v>
      </c>
      <c r="K283" s="74" t="s">
        <v>9</v>
      </c>
      <c r="L283" s="74" t="s">
        <v>10</v>
      </c>
      <c r="M283" s="74" t="s">
        <v>11</v>
      </c>
      <c r="N283" s="6" t="s">
        <v>1</v>
      </c>
    </row>
    <row r="284" spans="1:14" ht="15" x14ac:dyDescent="0.25">
      <c r="A284" s="9">
        <v>1990</v>
      </c>
      <c r="B284" s="16">
        <v>27.16</v>
      </c>
      <c r="C284" s="16">
        <v>27.14</v>
      </c>
      <c r="D284" s="16">
        <v>27.26</v>
      </c>
      <c r="E284" s="16">
        <v>27.76</v>
      </c>
      <c r="F284" s="16">
        <v>27.92</v>
      </c>
      <c r="G284" s="16">
        <v>28.3</v>
      </c>
      <c r="H284" s="16">
        <v>28.08</v>
      </c>
      <c r="I284" s="16">
        <v>28.1</v>
      </c>
      <c r="J284" s="16">
        <v>28.6</v>
      </c>
      <c r="K284" s="16">
        <v>29.06</v>
      </c>
      <c r="L284" s="16">
        <v>28.9</v>
      </c>
      <c r="M284" s="16">
        <v>27.81</v>
      </c>
      <c r="N284" s="18">
        <f t="shared" ref="N284:N312" si="45">AVERAGE(B284:M284)</f>
        <v>28.007499999999997</v>
      </c>
    </row>
    <row r="285" spans="1:14" ht="15" x14ac:dyDescent="0.25">
      <c r="A285" s="9">
        <v>1991</v>
      </c>
      <c r="B285" s="16">
        <v>27.57</v>
      </c>
      <c r="C285" s="16">
        <v>26.79</v>
      </c>
      <c r="D285" s="16">
        <v>27.45</v>
      </c>
      <c r="E285" s="16">
        <v>27.63</v>
      </c>
      <c r="F285" s="16"/>
      <c r="G285" s="16"/>
      <c r="H285" s="16"/>
      <c r="I285" s="16"/>
      <c r="J285" s="16"/>
      <c r="K285" s="16">
        <v>28.65</v>
      </c>
      <c r="L285" s="16">
        <v>28.54</v>
      </c>
      <c r="M285" s="16">
        <v>27.66</v>
      </c>
      <c r="N285" s="18"/>
    </row>
    <row r="286" spans="1:14" ht="15" x14ac:dyDescent="0.25">
      <c r="A286" s="9">
        <v>1992</v>
      </c>
      <c r="B286" s="16">
        <v>27.55</v>
      </c>
      <c r="C286" s="16">
        <v>27.92</v>
      </c>
      <c r="D286" s="16">
        <v>27.98</v>
      </c>
      <c r="E286" s="16">
        <v>28.55</v>
      </c>
      <c r="F286" s="16">
        <v>28.73</v>
      </c>
      <c r="G286" s="16">
        <v>29.88</v>
      </c>
      <c r="H286" s="16">
        <v>29.14</v>
      </c>
      <c r="I286" s="16">
        <v>28.43</v>
      </c>
      <c r="J286" s="16">
        <v>28.77</v>
      </c>
      <c r="K286" s="16">
        <v>28.77</v>
      </c>
      <c r="L286" s="16">
        <v>28.63</v>
      </c>
      <c r="M286" s="16">
        <v>28.26</v>
      </c>
      <c r="N286" s="18">
        <f t="shared" si="45"/>
        <v>28.55083333333333</v>
      </c>
    </row>
    <row r="287" spans="1:14" ht="15" x14ac:dyDescent="0.25">
      <c r="A287" s="9">
        <v>1993</v>
      </c>
      <c r="B287" s="16">
        <v>27.77</v>
      </c>
      <c r="C287" s="16">
        <v>27.58</v>
      </c>
      <c r="D287" s="16">
        <v>28.09</v>
      </c>
      <c r="E287" s="16">
        <v>28.51</v>
      </c>
      <c r="F287" s="16">
        <v>29.43</v>
      </c>
      <c r="G287" s="16">
        <v>29.51</v>
      </c>
      <c r="H287" s="16">
        <v>28.72</v>
      </c>
      <c r="I287" s="16">
        <v>28.83</v>
      </c>
      <c r="J287" s="16">
        <v>28.62</v>
      </c>
      <c r="K287" s="16">
        <v>29.26</v>
      </c>
      <c r="L287" s="16">
        <v>28.73</v>
      </c>
      <c r="M287" s="16">
        <v>28.04</v>
      </c>
      <c r="N287" s="18">
        <f t="shared" si="45"/>
        <v>28.590833333333336</v>
      </c>
    </row>
    <row r="288" spans="1:14" ht="15" x14ac:dyDescent="0.25">
      <c r="A288" s="9">
        <v>1994</v>
      </c>
      <c r="B288" s="16">
        <v>27.73</v>
      </c>
      <c r="C288" s="16">
        <v>27.62</v>
      </c>
      <c r="D288" s="16">
        <v>28.05</v>
      </c>
      <c r="E288" s="16">
        <v>28.37</v>
      </c>
      <c r="F288" s="16">
        <v>28.87</v>
      </c>
      <c r="G288" s="16">
        <v>29.01</v>
      </c>
      <c r="H288" s="16">
        <v>28.52</v>
      </c>
      <c r="I288" s="16">
        <v>28.34</v>
      </c>
      <c r="J288" s="16">
        <v>28.54</v>
      </c>
      <c r="K288" s="16">
        <v>29.09</v>
      </c>
      <c r="L288" s="16">
        <v>28.86</v>
      </c>
      <c r="M288" s="16">
        <v>28.34</v>
      </c>
      <c r="N288" s="18">
        <f t="shared" si="45"/>
        <v>28.444999999999997</v>
      </c>
    </row>
    <row r="289" spans="1:14" ht="15" x14ac:dyDescent="0.25">
      <c r="A289" s="9">
        <v>1995</v>
      </c>
      <c r="B289" s="16">
        <v>28.05</v>
      </c>
      <c r="C289" s="16">
        <v>28.16</v>
      </c>
      <c r="D289" s="16">
        <v>28.66</v>
      </c>
      <c r="E289" s="16">
        <v>28.9</v>
      </c>
      <c r="F289" s="16">
        <v>29.21</v>
      </c>
      <c r="G289" s="16">
        <v>29.68</v>
      </c>
      <c r="H289" s="16">
        <v>29.13</v>
      </c>
      <c r="I289" s="16">
        <v>29.57</v>
      </c>
      <c r="J289" s="16">
        <v>30</v>
      </c>
      <c r="K289" s="16">
        <v>29.83</v>
      </c>
      <c r="L289" s="16">
        <v>28.93</v>
      </c>
      <c r="M289" s="16">
        <v>28.12</v>
      </c>
      <c r="N289" s="18">
        <f t="shared" si="45"/>
        <v>29.02</v>
      </c>
    </row>
    <row r="290" spans="1:14" ht="15" x14ac:dyDescent="0.25">
      <c r="A290" s="9">
        <v>1996</v>
      </c>
      <c r="B290" s="16">
        <v>27.67</v>
      </c>
      <c r="C290" s="16">
        <v>27.45</v>
      </c>
      <c r="D290" s="16">
        <v>27.84</v>
      </c>
      <c r="E290" s="16">
        <v>28.15</v>
      </c>
      <c r="F290" s="16">
        <v>28.6</v>
      </c>
      <c r="G290" s="16">
        <v>28.9</v>
      </c>
      <c r="H290" s="16">
        <v>28.68</v>
      </c>
      <c r="I290" s="16">
        <v>28.53</v>
      </c>
      <c r="J290" s="16">
        <v>29.29</v>
      </c>
      <c r="K290" s="16">
        <v>29.47</v>
      </c>
      <c r="L290" s="16">
        <v>28.52</v>
      </c>
      <c r="M290" s="16">
        <v>27.58</v>
      </c>
      <c r="N290" s="18">
        <f t="shared" si="45"/>
        <v>28.39</v>
      </c>
    </row>
    <row r="291" spans="1:14" ht="15" x14ac:dyDescent="0.25">
      <c r="A291" s="9">
        <v>1997</v>
      </c>
      <c r="B291" s="16">
        <v>27.75</v>
      </c>
      <c r="C291" s="16">
        <v>27.61</v>
      </c>
      <c r="D291" s="16">
        <v>27.7</v>
      </c>
      <c r="E291" s="16">
        <v>28.35</v>
      </c>
      <c r="F291" s="16">
        <v>28.57</v>
      </c>
      <c r="G291" s="16">
        <v>29.13</v>
      </c>
      <c r="H291" s="16">
        <v>29.21</v>
      </c>
      <c r="I291" s="16">
        <v>29.18</v>
      </c>
      <c r="J291" s="16">
        <v>29.49</v>
      </c>
      <c r="K291" s="16">
        <v>29.74</v>
      </c>
      <c r="L291" s="16">
        <v>29.01</v>
      </c>
      <c r="M291" s="16">
        <v>28.84</v>
      </c>
      <c r="N291" s="18">
        <f t="shared" si="45"/>
        <v>28.715</v>
      </c>
    </row>
    <row r="292" spans="1:14" ht="15" x14ac:dyDescent="0.25">
      <c r="A292" s="9">
        <v>1998</v>
      </c>
      <c r="B292" s="16">
        <v>28.59</v>
      </c>
      <c r="C292" s="16">
        <v>28.65</v>
      </c>
      <c r="D292" s="16">
        <v>28.81</v>
      </c>
      <c r="E292" s="16">
        <v>29.19</v>
      </c>
      <c r="F292" s="16">
        <v>29.18</v>
      </c>
      <c r="G292" s="16">
        <v>29.24</v>
      </c>
      <c r="H292" s="16">
        <v>28.65</v>
      </c>
      <c r="I292" s="16">
        <v>28.76</v>
      </c>
      <c r="J292" s="16">
        <v>29.5</v>
      </c>
      <c r="K292" s="16">
        <v>29.87</v>
      </c>
      <c r="L292" s="16">
        <v>29.21</v>
      </c>
      <c r="M292" s="16">
        <v>28.21</v>
      </c>
      <c r="N292" s="18">
        <f t="shared" si="45"/>
        <v>28.98833333333333</v>
      </c>
    </row>
    <row r="293" spans="1:14" ht="15" x14ac:dyDescent="0.25">
      <c r="A293" s="9">
        <v>1999</v>
      </c>
      <c r="B293" s="16">
        <v>27.86</v>
      </c>
      <c r="C293" s="16">
        <v>27.58</v>
      </c>
      <c r="D293" s="16">
        <v>27.86</v>
      </c>
      <c r="E293" s="16">
        <v>28.22</v>
      </c>
      <c r="F293" s="16">
        <v>29.1</v>
      </c>
      <c r="G293" s="16">
        <v>29.05</v>
      </c>
      <c r="H293" s="16">
        <v>28.88</v>
      </c>
      <c r="I293" s="16">
        <v>28.7</v>
      </c>
      <c r="J293" s="16">
        <v>29.41</v>
      </c>
      <c r="K293" s="16">
        <v>29.34</v>
      </c>
      <c r="L293" s="16">
        <v>28.47</v>
      </c>
      <c r="M293" s="16">
        <v>27.19</v>
      </c>
      <c r="N293" s="18">
        <f t="shared" si="45"/>
        <v>28.471666666666668</v>
      </c>
    </row>
    <row r="294" spans="1:14" ht="15" x14ac:dyDescent="0.25">
      <c r="A294" s="9">
        <v>2000</v>
      </c>
      <c r="B294" s="16">
        <v>26.9</v>
      </c>
      <c r="C294" s="16">
        <v>27.07</v>
      </c>
      <c r="D294" s="16">
        <v>27.28</v>
      </c>
      <c r="E294" s="16">
        <v>28.03</v>
      </c>
      <c r="F294" s="16">
        <v>28.43</v>
      </c>
      <c r="G294" s="16">
        <v>28.59</v>
      </c>
      <c r="H294" s="16">
        <v>28.07</v>
      </c>
      <c r="I294" s="16">
        <v>28.41</v>
      </c>
      <c r="J294" s="16">
        <v>29.21</v>
      </c>
      <c r="K294" s="16">
        <v>28.98</v>
      </c>
      <c r="L294" s="16">
        <v>28.67</v>
      </c>
      <c r="M294" s="16">
        <v>27.97</v>
      </c>
      <c r="N294" s="18">
        <f t="shared" si="45"/>
        <v>28.134166666666669</v>
      </c>
    </row>
    <row r="295" spans="1:14" ht="15" x14ac:dyDescent="0.25">
      <c r="A295" s="9">
        <v>2001</v>
      </c>
      <c r="B295" s="16">
        <v>27.34</v>
      </c>
      <c r="C295" s="16">
        <v>27.11</v>
      </c>
      <c r="D295" s="16">
        <v>27.45</v>
      </c>
      <c r="E295" s="16">
        <v>27.61</v>
      </c>
      <c r="F295" s="16">
        <v>28.62</v>
      </c>
      <c r="G295" s="16">
        <v>28.83</v>
      </c>
      <c r="H295" s="16">
        <v>28.41</v>
      </c>
      <c r="I295" s="16">
        <v>29.03</v>
      </c>
      <c r="J295" s="16">
        <v>29.2</v>
      </c>
      <c r="K295" s="16">
        <v>29.42</v>
      </c>
      <c r="L295" s="16">
        <v>28.65</v>
      </c>
      <c r="M295" s="16">
        <v>27.83</v>
      </c>
      <c r="N295" s="18">
        <f t="shared" si="45"/>
        <v>28.291666666666661</v>
      </c>
    </row>
    <row r="296" spans="1:14" ht="15" x14ac:dyDescent="0.25">
      <c r="A296" s="9">
        <v>2002</v>
      </c>
      <c r="B296" s="16">
        <v>27.98</v>
      </c>
      <c r="C296" s="16">
        <v>27.94</v>
      </c>
      <c r="D296" s="16">
        <v>27.97</v>
      </c>
      <c r="E296" s="16">
        <v>28.26</v>
      </c>
      <c r="F296" s="16">
        <v>28.55</v>
      </c>
      <c r="G296" s="16">
        <v>29.54</v>
      </c>
      <c r="H296" s="16">
        <v>28.77</v>
      </c>
      <c r="I296" s="16">
        <v>28.37</v>
      </c>
      <c r="J296" s="16">
        <v>29.07</v>
      </c>
      <c r="K296" s="16">
        <v>28.84</v>
      </c>
      <c r="L296" s="16">
        <v>28.37</v>
      </c>
      <c r="M296" s="16">
        <v>28.02</v>
      </c>
      <c r="N296" s="18">
        <f t="shared" si="45"/>
        <v>28.473333333333333</v>
      </c>
    </row>
    <row r="297" spans="1:14" ht="15" x14ac:dyDescent="0.25">
      <c r="A297" s="9">
        <v>2003</v>
      </c>
      <c r="B297" s="16">
        <v>27.82</v>
      </c>
      <c r="C297" s="16">
        <v>27.84</v>
      </c>
      <c r="D297" s="16">
        <v>28.15</v>
      </c>
      <c r="E297" s="16">
        <v>28.83</v>
      </c>
      <c r="F297" s="16">
        <v>28.82</v>
      </c>
      <c r="G297" s="16">
        <v>28.97</v>
      </c>
      <c r="H297" s="16">
        <v>28.29</v>
      </c>
      <c r="I297" s="16">
        <v>28.12</v>
      </c>
      <c r="J297" s="16">
        <v>29.11</v>
      </c>
      <c r="K297" s="16">
        <v>29.51</v>
      </c>
      <c r="L297" s="16">
        <v>29.29</v>
      </c>
      <c r="M297" s="16">
        <v>28.19</v>
      </c>
      <c r="N297" s="18">
        <f t="shared" si="45"/>
        <v>28.578333333333333</v>
      </c>
    </row>
    <row r="298" spans="1:14" ht="15" x14ac:dyDescent="0.25">
      <c r="A298" s="9">
        <v>2004</v>
      </c>
      <c r="B298" s="16">
        <v>27.83</v>
      </c>
      <c r="C298" s="16">
        <v>28.12</v>
      </c>
      <c r="D298" s="16">
        <v>27.86</v>
      </c>
      <c r="E298" s="16">
        <v>28.35</v>
      </c>
      <c r="F298" s="16">
        <v>28.53</v>
      </c>
      <c r="G298" s="16">
        <v>28.81</v>
      </c>
      <c r="H298" s="16">
        <v>28.39</v>
      </c>
      <c r="I298" s="16">
        <v>28.85</v>
      </c>
      <c r="J298" s="16">
        <v>29.35</v>
      </c>
      <c r="K298" s="16">
        <v>29.93</v>
      </c>
      <c r="L298" s="16">
        <v>28.81</v>
      </c>
      <c r="M298" s="16">
        <v>28.05</v>
      </c>
      <c r="N298" s="18">
        <f t="shared" si="45"/>
        <v>28.573333333333334</v>
      </c>
    </row>
    <row r="299" spans="1:14" ht="15" x14ac:dyDescent="0.25">
      <c r="A299" s="9">
        <v>2005</v>
      </c>
      <c r="B299" s="16">
        <v>27.42</v>
      </c>
      <c r="C299" s="16">
        <v>27.23</v>
      </c>
      <c r="D299" s="16">
        <v>28.66</v>
      </c>
      <c r="E299" s="16">
        <v>29.04</v>
      </c>
      <c r="F299" s="16">
        <v>29.24</v>
      </c>
      <c r="G299" s="16">
        <v>30.09</v>
      </c>
      <c r="H299" s="16">
        <v>30.26</v>
      </c>
      <c r="I299" s="16">
        <v>29.41</v>
      </c>
      <c r="J299" s="16">
        <v>29.42</v>
      </c>
      <c r="K299" s="16">
        <v>29.87</v>
      </c>
      <c r="L299" s="16">
        <v>28.94</v>
      </c>
      <c r="M299" s="16">
        <v>28.24</v>
      </c>
      <c r="N299" s="18">
        <f t="shared" si="45"/>
        <v>28.984999999999999</v>
      </c>
    </row>
    <row r="300" spans="1:14" ht="15" x14ac:dyDescent="0.25">
      <c r="A300" s="9">
        <v>2006</v>
      </c>
      <c r="B300" s="16">
        <v>28.06</v>
      </c>
      <c r="C300" s="16">
        <v>27.77</v>
      </c>
      <c r="D300" s="16">
        <v>27.88</v>
      </c>
      <c r="E300" s="16">
        <v>28.41</v>
      </c>
      <c r="F300" s="16">
        <v>29</v>
      </c>
      <c r="G300" s="16">
        <v>29.09</v>
      </c>
      <c r="H300" s="16">
        <v>29.03</v>
      </c>
      <c r="I300" s="16">
        <v>28.77</v>
      </c>
      <c r="J300" s="16">
        <v>29.46</v>
      </c>
      <c r="K300" s="16">
        <v>29.58</v>
      </c>
      <c r="L300" s="16">
        <v>29.22</v>
      </c>
      <c r="M300" s="16">
        <v>28.54</v>
      </c>
      <c r="N300" s="18">
        <f t="shared" si="45"/>
        <v>28.734166666666667</v>
      </c>
    </row>
    <row r="301" spans="1:14" ht="15" x14ac:dyDescent="0.25">
      <c r="A301" s="9">
        <v>2007</v>
      </c>
      <c r="B301" s="16">
        <v>27.97</v>
      </c>
      <c r="C301" s="16">
        <v>28.07</v>
      </c>
      <c r="D301" s="16">
        <v>28.38</v>
      </c>
      <c r="E301" s="16">
        <v>28.76</v>
      </c>
      <c r="F301" s="16">
        <v>29.17</v>
      </c>
      <c r="G301" s="16">
        <v>29.56</v>
      </c>
      <c r="H301" s="16">
        <v>28.83</v>
      </c>
      <c r="I301" s="16">
        <v>29.01</v>
      </c>
      <c r="J301" s="16">
        <v>29.43</v>
      </c>
      <c r="K301" s="16">
        <v>29.53</v>
      </c>
      <c r="L301" s="16">
        <v>28.32</v>
      </c>
      <c r="M301" s="16">
        <v>27.66</v>
      </c>
      <c r="N301" s="18">
        <f t="shared" si="45"/>
        <v>28.724166666666672</v>
      </c>
    </row>
    <row r="302" spans="1:14" ht="15" x14ac:dyDescent="0.25">
      <c r="A302" s="9">
        <v>2008</v>
      </c>
      <c r="B302" s="16">
        <v>27.26</v>
      </c>
      <c r="C302" s="16">
        <v>27.31</v>
      </c>
      <c r="D302" s="16">
        <v>27.66</v>
      </c>
      <c r="E302" s="16">
        <v>28.08</v>
      </c>
      <c r="F302" s="16">
        <v>28.47</v>
      </c>
      <c r="G302" s="16">
        <v>28.66</v>
      </c>
      <c r="H302" s="16">
        <v>28.53</v>
      </c>
      <c r="I302" s="16">
        <v>28.37</v>
      </c>
      <c r="J302" s="16">
        <v>29.45</v>
      </c>
      <c r="K302" s="16">
        <v>29.75</v>
      </c>
      <c r="L302" s="16">
        <v>28.71</v>
      </c>
      <c r="M302" s="16">
        <v>27.73</v>
      </c>
      <c r="N302" s="18">
        <f t="shared" si="45"/>
        <v>28.331666666666663</v>
      </c>
    </row>
    <row r="303" spans="1:14" ht="15" x14ac:dyDescent="0.25">
      <c r="A303" s="9">
        <v>2009</v>
      </c>
      <c r="B303" s="16">
        <v>27.5</v>
      </c>
      <c r="C303" s="16">
        <v>27.11</v>
      </c>
      <c r="D303" s="16">
        <v>27.35</v>
      </c>
      <c r="E303" s="16">
        <v>28.12</v>
      </c>
      <c r="F303" s="16">
        <v>28.55</v>
      </c>
      <c r="G303" s="16">
        <v>29.1</v>
      </c>
      <c r="H303" s="16">
        <v>28.95</v>
      </c>
      <c r="I303" s="16">
        <v>28.84</v>
      </c>
      <c r="J303" s="16">
        <v>29.15</v>
      </c>
      <c r="K303" s="16">
        <v>29.33</v>
      </c>
      <c r="L303" s="16">
        <v>28.72</v>
      </c>
      <c r="M303" s="16">
        <v>28.48</v>
      </c>
      <c r="N303" s="18">
        <f t="shared" si="45"/>
        <v>28.433333333333337</v>
      </c>
    </row>
    <row r="304" spans="1:14" ht="15" x14ac:dyDescent="0.25">
      <c r="A304" s="9">
        <v>2010</v>
      </c>
      <c r="B304" s="16">
        <v>28.07</v>
      </c>
      <c r="C304" s="16">
        <v>28.34</v>
      </c>
      <c r="D304" s="16">
        <v>28.42</v>
      </c>
      <c r="E304" s="16">
        <v>29.02</v>
      </c>
      <c r="F304" s="16">
        <v>29.44</v>
      </c>
      <c r="G304" s="16">
        <v>29.55</v>
      </c>
      <c r="H304" s="16">
        <v>29.53</v>
      </c>
      <c r="I304" s="16">
        <v>29.98</v>
      </c>
      <c r="J304" s="16">
        <v>29.89</v>
      </c>
      <c r="K304" s="16">
        <v>29.26</v>
      </c>
      <c r="L304" s="16">
        <v>28.37</v>
      </c>
      <c r="M304" s="16">
        <v>26.96</v>
      </c>
      <c r="N304" s="18">
        <f t="shared" si="45"/>
        <v>28.9025</v>
      </c>
    </row>
    <row r="305" spans="1:14" ht="15" x14ac:dyDescent="0.25">
      <c r="A305" s="9">
        <v>2011</v>
      </c>
      <c r="B305" s="16">
        <v>27.21</v>
      </c>
      <c r="C305" s="16">
        <v>27.66</v>
      </c>
      <c r="D305" s="16">
        <v>27.84</v>
      </c>
      <c r="E305" s="16">
        <v>28.33</v>
      </c>
      <c r="F305" s="16">
        <v>29.17</v>
      </c>
      <c r="G305" s="16">
        <v>29.5</v>
      </c>
      <c r="H305" s="16">
        <v>29.32</v>
      </c>
      <c r="I305" s="16">
        <v>29.35</v>
      </c>
      <c r="J305" s="16">
        <v>29.78</v>
      </c>
      <c r="K305" s="16">
        <v>29.4</v>
      </c>
      <c r="L305" s="16">
        <v>28.5</v>
      </c>
      <c r="M305" s="16">
        <v>27.55</v>
      </c>
      <c r="N305" s="18">
        <f t="shared" si="45"/>
        <v>28.634166666666662</v>
      </c>
    </row>
    <row r="306" spans="1:14" ht="15" x14ac:dyDescent="0.25">
      <c r="A306" s="9">
        <v>2012</v>
      </c>
      <c r="B306" s="16">
        <v>27.4</v>
      </c>
      <c r="C306" s="16">
        <v>27.34</v>
      </c>
      <c r="D306" s="16">
        <v>27.31</v>
      </c>
      <c r="E306" s="16">
        <v>28.34</v>
      </c>
      <c r="F306" s="16">
        <v>29.05</v>
      </c>
      <c r="G306" s="16">
        <v>29.5</v>
      </c>
      <c r="H306" s="16">
        <v>28.83</v>
      </c>
      <c r="I306" s="16">
        <v>28.74</v>
      </c>
      <c r="J306" s="16">
        <v>29.11</v>
      </c>
      <c r="K306" s="16">
        <v>29.14</v>
      </c>
      <c r="L306" s="16">
        <v>28.17</v>
      </c>
      <c r="M306" s="16">
        <v>28</v>
      </c>
      <c r="N306" s="18">
        <f t="shared" si="45"/>
        <v>28.410833333333333</v>
      </c>
    </row>
    <row r="307" spans="1:14" ht="15" x14ac:dyDescent="0.25">
      <c r="A307" s="9">
        <v>2013</v>
      </c>
      <c r="B307" s="16">
        <v>27.93</v>
      </c>
      <c r="C307" s="16">
        <v>27.89</v>
      </c>
      <c r="D307" s="16">
        <v>27.88</v>
      </c>
      <c r="E307" s="16">
        <v>28.63</v>
      </c>
      <c r="F307" s="16">
        <v>28.92</v>
      </c>
      <c r="G307" s="16"/>
      <c r="H307" s="16"/>
      <c r="I307" s="16"/>
      <c r="J307"/>
      <c r="K307"/>
      <c r="L307"/>
      <c r="M307"/>
      <c r="N307" s="18"/>
    </row>
    <row r="308" spans="1:14" ht="15" x14ac:dyDescent="0.25">
      <c r="A308" s="9">
        <v>2014</v>
      </c>
      <c r="B308" s="16"/>
      <c r="C308" s="16"/>
      <c r="D308" s="16"/>
      <c r="E308" s="16"/>
      <c r="F308" s="16"/>
      <c r="G308" s="16"/>
      <c r="H308" s="16"/>
      <c r="I308" s="16"/>
      <c r="J308" s="16">
        <v>29.14</v>
      </c>
      <c r="K308" s="16">
        <v>29.42</v>
      </c>
      <c r="L308" s="16">
        <v>28.95</v>
      </c>
      <c r="M308" s="16">
        <v>28.13</v>
      </c>
      <c r="N308" s="18"/>
    </row>
    <row r="309" spans="1:14" ht="15" x14ac:dyDescent="0.25">
      <c r="A309" s="9">
        <v>2015</v>
      </c>
      <c r="B309" s="16">
        <v>27.82</v>
      </c>
      <c r="C309" s="16">
        <v>27.89</v>
      </c>
      <c r="D309" s="16">
        <v>27.9</v>
      </c>
      <c r="E309" s="16">
        <v>28.61</v>
      </c>
      <c r="F309" s="16">
        <v>28.81</v>
      </c>
      <c r="G309" s="16">
        <v>29.32</v>
      </c>
      <c r="H309" s="16">
        <v>28.77</v>
      </c>
      <c r="I309" s="16">
        <v>28.79</v>
      </c>
      <c r="J309" s="16">
        <v>29.35</v>
      </c>
      <c r="K309" s="16">
        <v>30.16</v>
      </c>
      <c r="L309" s="16">
        <v>29.94</v>
      </c>
      <c r="M309" s="16">
        <v>29.24</v>
      </c>
      <c r="N309" s="18">
        <f t="shared" si="45"/>
        <v>28.883333333333336</v>
      </c>
    </row>
    <row r="310" spans="1:14" ht="15" x14ac:dyDescent="0.25">
      <c r="A310" s="9">
        <v>2016</v>
      </c>
      <c r="B310" s="16">
        <v>28.93</v>
      </c>
      <c r="C310" s="16">
        <v>28.26</v>
      </c>
      <c r="D310" s="16">
        <v>28.47</v>
      </c>
      <c r="E310" s="16">
        <v>29.48</v>
      </c>
      <c r="F310" s="16">
        <v>30.01</v>
      </c>
      <c r="G310" s="16">
        <v>30.14</v>
      </c>
      <c r="H310" s="16">
        <v>29.14</v>
      </c>
      <c r="I310" s="16">
        <v>29.25</v>
      </c>
      <c r="J310" s="16">
        <v>29.47</v>
      </c>
      <c r="K310" s="16">
        <v>29.74</v>
      </c>
      <c r="L310" s="16">
        <v>29.08</v>
      </c>
      <c r="M310" s="16">
        <v>28.43</v>
      </c>
      <c r="N310" s="18">
        <f t="shared" si="45"/>
        <v>29.2</v>
      </c>
    </row>
    <row r="311" spans="1:14" ht="15" x14ac:dyDescent="0.25">
      <c r="A311" s="9">
        <v>2017</v>
      </c>
      <c r="B311" s="16">
        <v>27.709</v>
      </c>
      <c r="C311" s="16">
        <v>27.95</v>
      </c>
      <c r="D311" s="16">
        <v>28.084</v>
      </c>
      <c r="E311" s="16">
        <v>28.899000000000001</v>
      </c>
      <c r="F311" s="16">
        <v>29.645</v>
      </c>
      <c r="G311" s="16">
        <v>29.617000000000001</v>
      </c>
      <c r="H311" s="16">
        <v>29.186</v>
      </c>
      <c r="I311" s="16">
        <v>29.423999999999999</v>
      </c>
      <c r="J311" s="16">
        <v>29.783000000000001</v>
      </c>
      <c r="K311" s="16">
        <v>29.931999999999999</v>
      </c>
      <c r="L311" s="16">
        <v>29.356000000000002</v>
      </c>
      <c r="M311" s="16">
        <v>27.931999999999999</v>
      </c>
      <c r="N311" s="18">
        <f t="shared" si="45"/>
        <v>28.959750000000003</v>
      </c>
    </row>
    <row r="312" spans="1:14" ht="15" x14ac:dyDescent="0.25">
      <c r="A312" s="9">
        <v>2018</v>
      </c>
      <c r="B312" s="16">
        <v>27.283999999999999</v>
      </c>
      <c r="C312" s="16">
        <v>27.210999999999999</v>
      </c>
      <c r="D312" s="16">
        <v>27.841999999999999</v>
      </c>
      <c r="E312" s="16">
        <v>28.375</v>
      </c>
      <c r="F312" s="16">
        <v>28.974</v>
      </c>
      <c r="G312" s="16">
        <v>29.001000000000001</v>
      </c>
      <c r="H312" s="16">
        <v>28.547999999999998</v>
      </c>
      <c r="I312" s="16">
        <v>28.745999999999999</v>
      </c>
      <c r="J312" s="16">
        <v>29.119</v>
      </c>
      <c r="K312" s="16">
        <v>28.98</v>
      </c>
      <c r="L312" s="16">
        <v>28.652999999999999</v>
      </c>
      <c r="M312" s="16">
        <v>28.632999999999999</v>
      </c>
      <c r="N312" s="18">
        <f t="shared" si="45"/>
        <v>28.447166666666664</v>
      </c>
    </row>
    <row r="313" spans="1:14" ht="15" x14ac:dyDescent="0.25">
      <c r="A313" s="9">
        <v>2019</v>
      </c>
      <c r="B313" s="16">
        <v>28.018999999999998</v>
      </c>
      <c r="C313" s="16">
        <v>27.885000000000002</v>
      </c>
      <c r="D313" s="16">
        <v>28.047999999999998</v>
      </c>
      <c r="E313" s="16">
        <v>29.012</v>
      </c>
      <c r="F313" s="16">
        <v>29.49</v>
      </c>
      <c r="G313" s="16"/>
      <c r="H313" s="16"/>
      <c r="I313" s="16"/>
      <c r="J313" s="16"/>
      <c r="K313" s="16"/>
      <c r="L313" s="16"/>
      <c r="M313" s="16"/>
      <c r="N313" s="18"/>
    </row>
    <row r="314" spans="1:14" ht="15" x14ac:dyDescent="0.25">
      <c r="A314" s="9">
        <v>2020</v>
      </c>
      <c r="B314" s="16"/>
      <c r="C314" s="16"/>
      <c r="D314" s="16"/>
      <c r="E314" s="16"/>
      <c r="F314" s="16"/>
      <c r="G314" s="16"/>
      <c r="H314" s="16"/>
      <c r="I314" s="16"/>
      <c r="J314" s="16"/>
      <c r="K314" s="16"/>
      <c r="L314" s="16"/>
      <c r="M314" s="16"/>
      <c r="N314" s="18"/>
    </row>
    <row r="315" spans="1:14" ht="15" x14ac:dyDescent="0.25">
      <c r="A315" s="9">
        <v>2021</v>
      </c>
      <c r="B315" s="16"/>
      <c r="C315" s="16"/>
      <c r="D315" s="16"/>
      <c r="E315" s="16"/>
      <c r="F315" s="16"/>
      <c r="G315" s="16"/>
      <c r="H315" s="16"/>
      <c r="I315" s="16"/>
      <c r="J315" s="16"/>
      <c r="K315" s="16"/>
      <c r="L315" s="16"/>
      <c r="M315" s="16"/>
      <c r="N315" s="18"/>
    </row>
    <row r="316" spans="1:14" ht="15" x14ac:dyDescent="0.25">
      <c r="A316" s="9">
        <v>2022</v>
      </c>
      <c r="B316" s="16"/>
      <c r="C316" s="16"/>
      <c r="D316" s="16"/>
      <c r="E316" s="16"/>
      <c r="F316" s="16"/>
      <c r="G316" s="16"/>
      <c r="H316" s="16"/>
      <c r="I316" s="16"/>
      <c r="J316" s="16"/>
      <c r="K316" s="16"/>
      <c r="L316" s="16"/>
      <c r="M316" s="16"/>
      <c r="N316" s="18"/>
    </row>
    <row r="317" spans="1:14" ht="15" x14ac:dyDescent="0.25">
      <c r="A317" s="9">
        <v>2023</v>
      </c>
      <c r="B317" s="16"/>
      <c r="C317" s="16"/>
      <c r="D317" s="16"/>
      <c r="E317" s="16"/>
      <c r="F317" s="16"/>
      <c r="G317" s="16"/>
      <c r="H317" s="16"/>
      <c r="I317" s="16"/>
      <c r="J317" s="16"/>
      <c r="K317" s="16"/>
      <c r="L317" s="16"/>
      <c r="M317" s="16"/>
      <c r="N317" s="18"/>
    </row>
    <row r="318" spans="1:14" ht="15" x14ac:dyDescent="0.25">
      <c r="A318" s="9">
        <v>2024</v>
      </c>
      <c r="B318" s="16"/>
      <c r="C318" s="16"/>
      <c r="D318" s="16"/>
      <c r="E318" s="16"/>
      <c r="F318" s="16"/>
      <c r="G318" s="16"/>
      <c r="H318" s="16"/>
      <c r="I318" s="16"/>
      <c r="J318" s="16"/>
      <c r="K318" s="16"/>
      <c r="L318" s="16"/>
      <c r="M318" s="16"/>
      <c r="N318" s="18"/>
    </row>
    <row r="319" spans="1:14" ht="15" x14ac:dyDescent="0.25">
      <c r="A319" s="9">
        <v>2025</v>
      </c>
      <c r="B319" s="16"/>
      <c r="C319" s="16"/>
      <c r="D319" s="16"/>
      <c r="E319" s="16"/>
      <c r="F319" s="16"/>
      <c r="G319" s="16"/>
      <c r="H319" s="16"/>
      <c r="I319" s="16"/>
      <c r="J319" s="16"/>
      <c r="K319" s="16"/>
      <c r="L319" s="16"/>
      <c r="M319" s="16"/>
      <c r="N319" s="18"/>
    </row>
    <row r="320" spans="1:14" ht="15" x14ac:dyDescent="0.25">
      <c r="A320" s="9">
        <v>2026</v>
      </c>
      <c r="B320" s="16"/>
      <c r="C320" s="16"/>
      <c r="D320" s="16"/>
      <c r="E320" s="16"/>
      <c r="F320" s="16"/>
      <c r="G320" s="16"/>
      <c r="H320" s="16"/>
      <c r="I320" s="16"/>
      <c r="J320" s="16"/>
      <c r="K320" s="16"/>
      <c r="L320" s="16"/>
      <c r="M320" s="16"/>
      <c r="N320" s="18"/>
    </row>
    <row r="321" spans="1:14" ht="15" x14ac:dyDescent="0.25">
      <c r="A321" s="9">
        <v>2027</v>
      </c>
      <c r="B321" s="16"/>
      <c r="C321" s="16"/>
      <c r="D321" s="16"/>
      <c r="E321" s="16"/>
      <c r="F321" s="16"/>
      <c r="G321" s="16"/>
      <c r="H321" s="16"/>
      <c r="I321" s="16"/>
      <c r="J321" s="16"/>
      <c r="K321" s="16"/>
      <c r="L321" s="16"/>
      <c r="M321" s="16"/>
      <c r="N321" s="18"/>
    </row>
    <row r="322" spans="1:14" ht="15" x14ac:dyDescent="0.25">
      <c r="A322" s="9">
        <v>2028</v>
      </c>
      <c r="B322" s="16"/>
      <c r="C322" s="16"/>
      <c r="D322" s="16"/>
      <c r="E322" s="16"/>
      <c r="F322" s="16"/>
      <c r="G322" s="16"/>
      <c r="H322" s="16"/>
      <c r="I322" s="16"/>
      <c r="J322" s="16"/>
      <c r="K322" s="16"/>
      <c r="L322" s="16"/>
      <c r="M322" s="16"/>
      <c r="N322" s="18"/>
    </row>
    <row r="323" spans="1:14" ht="15" x14ac:dyDescent="0.25">
      <c r="A323" s="7"/>
      <c r="N323" s="19"/>
    </row>
    <row r="324" spans="1:14" ht="15" x14ac:dyDescent="0.25">
      <c r="A324" s="101" t="s">
        <v>18</v>
      </c>
      <c r="B324" s="90">
        <f t="shared" ref="B324:N324" si="46">AVERAGE(B284:B322)</f>
        <v>27.729379310344825</v>
      </c>
      <c r="C324" s="90">
        <f t="shared" si="46"/>
        <v>27.672275862068965</v>
      </c>
      <c r="D324" s="90">
        <f t="shared" si="46"/>
        <v>27.935655172413789</v>
      </c>
      <c r="E324" s="90">
        <f t="shared" si="46"/>
        <v>28.47641379310345</v>
      </c>
      <c r="F324" s="90">
        <f t="shared" si="46"/>
        <v>28.946392857142854</v>
      </c>
      <c r="G324" s="90">
        <f t="shared" si="46"/>
        <v>29.252615384615378</v>
      </c>
      <c r="H324" s="90">
        <f t="shared" si="46"/>
        <v>28.840923076923083</v>
      </c>
      <c r="I324" s="90">
        <f t="shared" si="46"/>
        <v>28.842307692307692</v>
      </c>
      <c r="J324" s="90">
        <f t="shared" si="46"/>
        <v>29.285629629629632</v>
      </c>
      <c r="K324" s="90">
        <f t="shared" si="46"/>
        <v>29.423285714285708</v>
      </c>
      <c r="L324" s="90">
        <f t="shared" si="46"/>
        <v>28.804250000000007</v>
      </c>
      <c r="M324" s="90">
        <f t="shared" si="46"/>
        <v>28.058392857142856</v>
      </c>
      <c r="N324" s="18">
        <f t="shared" si="46"/>
        <v>28.610618589743602</v>
      </c>
    </row>
    <row r="325" spans="1:14" ht="15" x14ac:dyDescent="0.25">
      <c r="A325" s="101" t="s">
        <v>19</v>
      </c>
      <c r="B325" s="90">
        <f t="shared" ref="B325:N325" si="47">STDEV(B284:B322)</f>
        <v>0.4213611797999009</v>
      </c>
      <c r="C325" s="90">
        <f t="shared" si="47"/>
        <v>0.44367200695299103</v>
      </c>
      <c r="D325" s="90">
        <f t="shared" si="47"/>
        <v>0.4192704783193632</v>
      </c>
      <c r="E325" s="90">
        <f t="shared" si="47"/>
        <v>0.45547216609653551</v>
      </c>
      <c r="F325" s="90">
        <f t="shared" si="47"/>
        <v>0.44017827527169484</v>
      </c>
      <c r="G325" s="90">
        <f t="shared" si="47"/>
        <v>0.45435722306776</v>
      </c>
      <c r="H325" s="90">
        <f t="shared" si="47"/>
        <v>0.47004926746688402</v>
      </c>
      <c r="I325" s="90">
        <f t="shared" si="47"/>
        <v>0.46331214266244036</v>
      </c>
      <c r="J325" s="90">
        <f t="shared" si="47"/>
        <v>0.36861352996456137</v>
      </c>
      <c r="K325" s="90">
        <f t="shared" si="47"/>
        <v>0.3909457532837286</v>
      </c>
      <c r="L325" s="90">
        <f t="shared" si="47"/>
        <v>0.37709116934767917</v>
      </c>
      <c r="M325" s="90">
        <f t="shared" si="47"/>
        <v>0.4754467948802521</v>
      </c>
      <c r="N325" s="18">
        <f t="shared" si="47"/>
        <v>0.29037083203406322</v>
      </c>
    </row>
    <row r="326" spans="1:14" ht="15" x14ac:dyDescent="0.25">
      <c r="A326" s="101" t="s">
        <v>20</v>
      </c>
      <c r="B326" s="90">
        <f t="shared" ref="B326:N326" si="48">B325/B324*100</f>
        <v>1.519547823570311</v>
      </c>
      <c r="C326" s="90">
        <f t="shared" si="48"/>
        <v>1.6033087020541834</v>
      </c>
      <c r="D326" s="90">
        <f t="shared" si="48"/>
        <v>1.5008435482601068</v>
      </c>
      <c r="E326" s="90">
        <f t="shared" si="48"/>
        <v>1.5994716518933429</v>
      </c>
      <c r="F326" s="90">
        <f t="shared" si="48"/>
        <v>1.5206671084859398</v>
      </c>
      <c r="G326" s="90">
        <f t="shared" si="48"/>
        <v>1.553219146711637</v>
      </c>
      <c r="H326" s="90">
        <f t="shared" si="48"/>
        <v>1.62979966422431</v>
      </c>
      <c r="I326" s="90">
        <f t="shared" si="48"/>
        <v>1.6063629429555206</v>
      </c>
      <c r="J326" s="90">
        <f t="shared" si="48"/>
        <v>1.2586839846926765</v>
      </c>
      <c r="K326" s="90">
        <f t="shared" si="48"/>
        <v>1.3286950923156591</v>
      </c>
      <c r="L326" s="90">
        <f t="shared" si="48"/>
        <v>1.3091511473052728</v>
      </c>
      <c r="M326" s="90">
        <f t="shared" si="48"/>
        <v>1.6944904767031841</v>
      </c>
      <c r="N326" s="18">
        <f t="shared" si="48"/>
        <v>1.0149058159062525</v>
      </c>
    </row>
    <row r="327" spans="1:14" ht="15" x14ac:dyDescent="0.25">
      <c r="A327" s="101" t="s">
        <v>21</v>
      </c>
      <c r="B327" s="90">
        <f t="shared" ref="B327:N327" si="49">MIN(B284:B322)</f>
        <v>26.9</v>
      </c>
      <c r="C327" s="90">
        <f t="shared" si="49"/>
        <v>26.79</v>
      </c>
      <c r="D327" s="90">
        <f t="shared" si="49"/>
        <v>27.26</v>
      </c>
      <c r="E327" s="90">
        <f t="shared" si="49"/>
        <v>27.61</v>
      </c>
      <c r="F327" s="90">
        <f t="shared" si="49"/>
        <v>27.92</v>
      </c>
      <c r="G327" s="90">
        <f t="shared" si="49"/>
        <v>28.3</v>
      </c>
      <c r="H327" s="90">
        <f t="shared" si="49"/>
        <v>28.07</v>
      </c>
      <c r="I327" s="90">
        <f t="shared" si="49"/>
        <v>28.1</v>
      </c>
      <c r="J327" s="90">
        <f t="shared" si="49"/>
        <v>28.54</v>
      </c>
      <c r="K327" s="90">
        <f t="shared" si="49"/>
        <v>28.65</v>
      </c>
      <c r="L327" s="90">
        <f t="shared" si="49"/>
        <v>28.17</v>
      </c>
      <c r="M327" s="90">
        <f t="shared" si="49"/>
        <v>26.96</v>
      </c>
      <c r="N327" s="18">
        <f t="shared" si="49"/>
        <v>28.007499999999997</v>
      </c>
    </row>
    <row r="328" spans="1:14" ht="15" x14ac:dyDescent="0.25">
      <c r="A328" s="101" t="s">
        <v>22</v>
      </c>
      <c r="B328" s="90">
        <f t="shared" ref="B328:N328" si="50">MAX(B284:B322)</f>
        <v>28.93</v>
      </c>
      <c r="C328" s="90">
        <f t="shared" si="50"/>
        <v>28.65</v>
      </c>
      <c r="D328" s="90">
        <f t="shared" si="50"/>
        <v>28.81</v>
      </c>
      <c r="E328" s="90">
        <f t="shared" si="50"/>
        <v>29.48</v>
      </c>
      <c r="F328" s="90">
        <f t="shared" si="50"/>
        <v>30.01</v>
      </c>
      <c r="G328" s="90">
        <f t="shared" si="50"/>
        <v>30.14</v>
      </c>
      <c r="H328" s="90">
        <f t="shared" si="50"/>
        <v>30.26</v>
      </c>
      <c r="I328" s="90">
        <f t="shared" si="50"/>
        <v>29.98</v>
      </c>
      <c r="J328" s="90">
        <f t="shared" si="50"/>
        <v>30</v>
      </c>
      <c r="K328" s="90">
        <f t="shared" si="50"/>
        <v>30.16</v>
      </c>
      <c r="L328" s="90">
        <f t="shared" si="50"/>
        <v>29.94</v>
      </c>
      <c r="M328" s="90">
        <f t="shared" si="50"/>
        <v>29.24</v>
      </c>
      <c r="N328" s="18">
        <f t="shared" si="50"/>
        <v>29.2</v>
      </c>
    </row>
    <row r="329" spans="1:14" ht="15" x14ac:dyDescent="0.25">
      <c r="A329" s="101" t="s">
        <v>23</v>
      </c>
      <c r="B329" s="90">
        <f t="shared" ref="B329:N329" si="51">QUARTILE(B284:B322,1)</f>
        <v>27.42</v>
      </c>
      <c r="C329" s="90">
        <f t="shared" si="51"/>
        <v>27.31</v>
      </c>
      <c r="D329" s="90">
        <f t="shared" si="51"/>
        <v>27.7</v>
      </c>
      <c r="E329" s="90">
        <f t="shared" si="51"/>
        <v>28.22</v>
      </c>
      <c r="F329" s="90">
        <f t="shared" si="51"/>
        <v>28.592500000000001</v>
      </c>
      <c r="G329" s="90">
        <f t="shared" si="51"/>
        <v>28.97775</v>
      </c>
      <c r="H329" s="90">
        <f t="shared" si="51"/>
        <v>28.534500000000001</v>
      </c>
      <c r="I329" s="90">
        <f t="shared" si="51"/>
        <v>28.454999999999998</v>
      </c>
      <c r="J329" s="90">
        <f t="shared" si="51"/>
        <v>29.1145</v>
      </c>
      <c r="K329" s="90">
        <f t="shared" si="51"/>
        <v>29.127500000000001</v>
      </c>
      <c r="L329" s="90">
        <f t="shared" si="51"/>
        <v>28.535</v>
      </c>
      <c r="M329" s="90">
        <f t="shared" si="51"/>
        <v>27.79</v>
      </c>
      <c r="N329" s="18">
        <f t="shared" si="51"/>
        <v>28.436250000000001</v>
      </c>
    </row>
    <row r="330" spans="1:14" ht="15" x14ac:dyDescent="0.25">
      <c r="A330" s="101" t="s">
        <v>24</v>
      </c>
      <c r="B330" s="90">
        <f t="shared" ref="B330:N330" si="52">QUARTILE(B284:B322,2)</f>
        <v>27.75</v>
      </c>
      <c r="C330" s="90">
        <f t="shared" si="52"/>
        <v>27.66</v>
      </c>
      <c r="D330" s="90">
        <f t="shared" si="52"/>
        <v>27.88</v>
      </c>
      <c r="E330" s="90">
        <f t="shared" si="52"/>
        <v>28.375</v>
      </c>
      <c r="F330" s="90">
        <f t="shared" si="52"/>
        <v>28.947000000000003</v>
      </c>
      <c r="G330" s="90">
        <f t="shared" si="52"/>
        <v>29.184999999999999</v>
      </c>
      <c r="H330" s="90">
        <f t="shared" si="52"/>
        <v>28.799999999999997</v>
      </c>
      <c r="I330" s="90">
        <f t="shared" si="52"/>
        <v>28.78</v>
      </c>
      <c r="J330" s="90">
        <f t="shared" si="52"/>
        <v>29.35</v>
      </c>
      <c r="K330" s="90">
        <f t="shared" si="52"/>
        <v>29.42</v>
      </c>
      <c r="L330" s="90">
        <f t="shared" si="52"/>
        <v>28.725000000000001</v>
      </c>
      <c r="M330" s="90">
        <f t="shared" si="52"/>
        <v>28.045000000000002</v>
      </c>
      <c r="N330" s="18">
        <f t="shared" si="52"/>
        <v>28.575833333333335</v>
      </c>
    </row>
    <row r="331" spans="1:14" ht="15" x14ac:dyDescent="0.25">
      <c r="A331" s="101" t="s">
        <v>25</v>
      </c>
      <c r="B331" s="90">
        <f t="shared" ref="B331:N331" si="53">QUARTILE(B284:B322,3)</f>
        <v>27.97</v>
      </c>
      <c r="C331" s="90">
        <f t="shared" si="53"/>
        <v>27.94</v>
      </c>
      <c r="D331" s="90">
        <f t="shared" si="53"/>
        <v>28.09</v>
      </c>
      <c r="E331" s="90">
        <f t="shared" si="53"/>
        <v>28.83</v>
      </c>
      <c r="F331" s="90">
        <f t="shared" si="53"/>
        <v>29.1875</v>
      </c>
      <c r="G331" s="90">
        <f t="shared" si="53"/>
        <v>29.547499999999999</v>
      </c>
      <c r="H331" s="90">
        <f t="shared" si="53"/>
        <v>29.137499999999999</v>
      </c>
      <c r="I331" s="90">
        <f t="shared" si="53"/>
        <v>29.142499999999998</v>
      </c>
      <c r="J331" s="90">
        <f t="shared" si="53"/>
        <v>29.465</v>
      </c>
      <c r="K331" s="90">
        <f t="shared" si="53"/>
        <v>29.7425</v>
      </c>
      <c r="L331" s="90">
        <f t="shared" si="53"/>
        <v>28.965</v>
      </c>
      <c r="M331" s="90">
        <f t="shared" si="53"/>
        <v>28.28</v>
      </c>
      <c r="N331" s="18">
        <f t="shared" si="53"/>
        <v>28.846041666666668</v>
      </c>
    </row>
    <row r="332" spans="1:14" x14ac:dyDescent="0.2">
      <c r="A332" s="102"/>
      <c r="B332" s="103"/>
      <c r="C332" s="103"/>
      <c r="D332" s="103"/>
      <c r="E332" s="103"/>
      <c r="F332" s="103"/>
      <c r="G332" s="103"/>
      <c r="H332" s="103"/>
      <c r="I332" s="103"/>
      <c r="J332" s="103"/>
      <c r="K332" s="103"/>
      <c r="L332" s="103"/>
      <c r="M332"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Daily_2021</vt:lpstr>
      <vt:lpstr>Daily_Previous</vt:lpstr>
      <vt:lpstr>Daily_Avg</vt:lpstr>
      <vt:lpstr>15-min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2021-11-07T13:18:04Z</dcterms:modified>
</cp:coreProperties>
</file>